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L:\SEGECON\2. Atas de Registro de Preços\UDESC\PP 1512.2015 - UDESC - AQUISIÇÃO DE EQUIPAMENTOS DE INFORMÁTICA - VIG 06.06.2017-\"/>
    </mc:Choice>
  </mc:AlternateContent>
  <bookViews>
    <workbookView xWindow="0" yWindow="0" windowWidth="20490" windowHeight="7155" tabRatio="921" firstSheet="1" activeTab="16"/>
  </bookViews>
  <sheets>
    <sheet name="REIT_SETIC" sheetId="75" r:id="rId1"/>
    <sheet name="ESAG" sheetId="97" r:id="rId2"/>
    <sheet name="CEART" sheetId="79" r:id="rId3"/>
    <sheet name="FAED" sheetId="80" r:id="rId4"/>
    <sheet name="CEAD" sheetId="81" r:id="rId5"/>
    <sheet name="CEFID" sheetId="82" r:id="rId6"/>
    <sheet name="CERES" sheetId="85" r:id="rId7"/>
    <sheet name="CEPLAN" sheetId="84" r:id="rId8"/>
    <sheet name="CCT" sheetId="98" r:id="rId9"/>
    <sheet name="CAV" sheetId="99" r:id="rId10"/>
    <sheet name="CEO" sheetId="100" r:id="rId11"/>
    <sheet name="CESFI" sheetId="101" r:id="rId12"/>
    <sheet name="CEAVI" sheetId="102" r:id="rId13"/>
    <sheet name="Projeto 02" sheetId="104" r:id="rId14"/>
    <sheet name="Projeto 03" sheetId="105" r:id="rId15"/>
    <sheet name="Projeto 10" sheetId="103" r:id="rId16"/>
    <sheet name="GESTOR" sheetId="90" r:id="rId17"/>
    <sheet name="Modelo Anexo II IN 002_2014" sheetId="77" r:id="rId18"/>
  </sheets>
  <definedNames>
    <definedName name="_xlnm._FilterDatabase" localSheetId="16" hidden="1">GESTOR!$A$3:$M$3</definedName>
    <definedName name="diasuteis" localSheetId="4">#REF!</definedName>
    <definedName name="diasuteis" localSheetId="2">#REF!</definedName>
    <definedName name="diasuteis" localSheetId="5">#REF!</definedName>
    <definedName name="diasuteis" localSheetId="7">#REF!</definedName>
    <definedName name="diasuteis" localSheetId="6">#REF!</definedName>
    <definedName name="diasuteis" localSheetId="1">#REF!</definedName>
    <definedName name="diasuteis" localSheetId="3">#REF!</definedName>
    <definedName name="diasuteis" localSheetId="16">#REF!</definedName>
    <definedName name="diasuteis" localSheetId="0">#REF!</definedName>
    <definedName name="diasuteis">#REF!</definedName>
    <definedName name="Ferias" localSheetId="4">#REF!</definedName>
    <definedName name="Ferias" localSheetId="2">#REF!</definedName>
    <definedName name="Ferias" localSheetId="5">#REF!</definedName>
    <definedName name="Ferias" localSheetId="7">#REF!</definedName>
    <definedName name="Ferias" localSheetId="6">#REF!</definedName>
    <definedName name="Ferias" localSheetId="1">#REF!</definedName>
    <definedName name="Ferias" localSheetId="3">#REF!</definedName>
    <definedName name="Ferias" localSheetId="16">#REF!</definedName>
    <definedName name="Ferias">#REF!</definedName>
    <definedName name="RD" localSheetId="1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K5" i="90" l="1"/>
  <c r="K6" i="90"/>
  <c r="K7" i="90"/>
  <c r="K8" i="90"/>
  <c r="K4" i="90"/>
  <c r="L5" i="98" l="1"/>
  <c r="L5" i="81"/>
  <c r="L6" i="81"/>
  <c r="L7" i="81"/>
  <c r="M7" i="81" s="1"/>
  <c r="L8" i="81"/>
  <c r="L4" i="81"/>
  <c r="M4" i="81" s="1"/>
  <c r="L5" i="75"/>
  <c r="L6" i="75"/>
  <c r="L7" i="75"/>
  <c r="L8" i="75"/>
  <c r="L4" i="75"/>
  <c r="M8" i="81"/>
  <c r="M6" i="81"/>
  <c r="M5" i="81"/>
  <c r="L6" i="98" l="1"/>
  <c r="L7" i="98"/>
  <c r="L8" i="98"/>
  <c r="L4" i="98"/>
  <c r="M4" i="75" l="1"/>
  <c r="M5" i="75"/>
  <c r="M6" i="75"/>
  <c r="M7" i="75"/>
  <c r="M8" i="75"/>
  <c r="O17" i="90" l="1"/>
  <c r="N5" i="90" l="1"/>
  <c r="N6" i="90"/>
  <c r="N7" i="90"/>
  <c r="N8" i="90"/>
  <c r="N4" i="90"/>
  <c r="L8" i="105"/>
  <c r="L7" i="105"/>
  <c r="L6" i="105"/>
  <c r="L5" i="105"/>
  <c r="L4" i="105"/>
  <c r="L8" i="104"/>
  <c r="L7" i="104"/>
  <c r="L6" i="104"/>
  <c r="L5" i="104"/>
  <c r="L4" i="104"/>
  <c r="L8" i="103"/>
  <c r="M8" i="103" s="1"/>
  <c r="L7" i="103"/>
  <c r="M7" i="103" s="1"/>
  <c r="L6" i="103"/>
  <c r="M6" i="103" s="1"/>
  <c r="L5" i="103"/>
  <c r="M5" i="103" s="1"/>
  <c r="L4" i="103"/>
  <c r="M4" i="103" s="1"/>
  <c r="L8" i="102"/>
  <c r="M8" i="102" s="1"/>
  <c r="L7" i="102"/>
  <c r="M7" i="102" s="1"/>
  <c r="L6" i="102"/>
  <c r="M6" i="102" s="1"/>
  <c r="L5" i="102"/>
  <c r="M5" i="102" s="1"/>
  <c r="L4" i="102"/>
  <c r="M4" i="102" s="1"/>
  <c r="L8" i="101"/>
  <c r="M8" i="101" s="1"/>
  <c r="L7" i="101"/>
  <c r="M7" i="101" s="1"/>
  <c r="L6" i="101"/>
  <c r="M6" i="101" s="1"/>
  <c r="L5" i="101"/>
  <c r="M5" i="101" s="1"/>
  <c r="L4" i="101"/>
  <c r="M4" i="101" s="1"/>
  <c r="L8" i="100"/>
  <c r="M8" i="100" s="1"/>
  <c r="L7" i="100"/>
  <c r="M7" i="100" s="1"/>
  <c r="L6" i="100"/>
  <c r="M6" i="100" s="1"/>
  <c r="L5" i="100"/>
  <c r="M5" i="100" s="1"/>
  <c r="L4" i="100"/>
  <c r="M4" i="100" s="1"/>
  <c r="L8" i="99"/>
  <c r="M8" i="99" s="1"/>
  <c r="L7" i="99"/>
  <c r="M7" i="99" s="1"/>
  <c r="L6" i="99"/>
  <c r="M6" i="99" s="1"/>
  <c r="L5" i="99"/>
  <c r="M5" i="99" s="1"/>
  <c r="L4" i="99"/>
  <c r="M4" i="99" s="1"/>
  <c r="M8" i="98"/>
  <c r="M7" i="98"/>
  <c r="M6" i="98"/>
  <c r="M5" i="98"/>
  <c r="M4" i="98"/>
  <c r="L8" i="84"/>
  <c r="M8" i="84" s="1"/>
  <c r="L7" i="84"/>
  <c r="M7" i="84" s="1"/>
  <c r="L6" i="84"/>
  <c r="M6" i="84" s="1"/>
  <c r="L5" i="84"/>
  <c r="M5" i="84" s="1"/>
  <c r="L4" i="84"/>
  <c r="M4" i="84" s="1"/>
  <c r="L8" i="85"/>
  <c r="M8" i="85" s="1"/>
  <c r="L7" i="85"/>
  <c r="M7" i="85" s="1"/>
  <c r="L6" i="85"/>
  <c r="M6" i="85" s="1"/>
  <c r="L5" i="85"/>
  <c r="M5" i="85" s="1"/>
  <c r="L4" i="85"/>
  <c r="M4" i="85" s="1"/>
  <c r="L8" i="82"/>
  <c r="M8" i="82" s="1"/>
  <c r="L7" i="82"/>
  <c r="M7" i="82" s="1"/>
  <c r="L6" i="82"/>
  <c r="M6" i="82" s="1"/>
  <c r="L5" i="82"/>
  <c r="M5" i="82" s="1"/>
  <c r="L4" i="82"/>
  <c r="M4" i="82" s="1"/>
  <c r="L8" i="80"/>
  <c r="M8" i="80" s="1"/>
  <c r="L7" i="80"/>
  <c r="M7" i="80" s="1"/>
  <c r="L6" i="80"/>
  <c r="M6" i="80" s="1"/>
  <c r="L5" i="80"/>
  <c r="M5" i="80" s="1"/>
  <c r="L4" i="80"/>
  <c r="M4" i="80" s="1"/>
  <c r="L8" i="79"/>
  <c r="M8" i="79" s="1"/>
  <c r="L7" i="79"/>
  <c r="M7" i="79" s="1"/>
  <c r="L6" i="79"/>
  <c r="M6" i="79" s="1"/>
  <c r="L5" i="79"/>
  <c r="M5" i="79" s="1"/>
  <c r="L4" i="79"/>
  <c r="M4" i="79" s="1"/>
  <c r="L8" i="97"/>
  <c r="M8" i="97" s="1"/>
  <c r="L7" i="97"/>
  <c r="M7" i="97" s="1"/>
  <c r="L6" i="97"/>
  <c r="M6" i="97" s="1"/>
  <c r="L5" i="97"/>
  <c r="M5" i="97" s="1"/>
  <c r="L4" i="97"/>
  <c r="M4" i="97" s="1"/>
  <c r="M4" i="104" l="1"/>
  <c r="L4" i="90"/>
  <c r="O4" i="90" s="1"/>
  <c r="M5" i="104"/>
  <c r="L5" i="90"/>
  <c r="O5" i="90" s="1"/>
  <c r="M7" i="104"/>
  <c r="L7" i="90"/>
  <c r="O7" i="90" s="1"/>
  <c r="M8" i="104"/>
  <c r="L8" i="90"/>
  <c r="M6" i="104"/>
  <c r="L6" i="90"/>
  <c r="O6" i="90" s="1"/>
  <c r="M6" i="105"/>
  <c r="M4" i="105"/>
  <c r="M8" i="105"/>
  <c r="M7" i="105"/>
  <c r="M5" i="105"/>
  <c r="N9" i="90"/>
  <c r="O15" i="90" s="1"/>
  <c r="M7" i="90" l="1"/>
  <c r="M5" i="90"/>
  <c r="M8" i="90"/>
  <c r="O8" i="90"/>
  <c r="M4" i="90"/>
  <c r="M6" i="90"/>
  <c r="O9" i="90" l="1"/>
  <c r="O16" i="90" s="1"/>
  <c r="O18" i="90" s="1"/>
</calcChain>
</file>

<file path=xl/comments1.xml><?xml version="1.0" encoding="utf-8"?>
<comments xmlns="http://schemas.openxmlformats.org/spreadsheetml/2006/main">
  <authors>
    <author>Camila de Almeida Luca</author>
  </authors>
  <commentList>
    <comment ref="K6" authorId="0" shapeId="0">
      <text>
        <r>
          <rPr>
            <b/>
            <sz val="9"/>
            <color indexed="81"/>
            <rFont val="Segoe UI"/>
            <family val="2"/>
          </rPr>
          <t>Camila de Almeida Luca:</t>
        </r>
        <r>
          <rPr>
            <sz val="9"/>
            <color indexed="81"/>
            <rFont val="Segoe UI"/>
            <family val="2"/>
          </rPr>
          <t xml:space="preserve">
5 ITENS CEDIDOS AO CAV</t>
        </r>
      </text>
    </comment>
  </commentList>
</comments>
</file>

<file path=xl/sharedStrings.xml><?xml version="1.0" encoding="utf-8"?>
<sst xmlns="http://schemas.openxmlformats.org/spreadsheetml/2006/main" count="1352" uniqueCount="94">
  <si>
    <t>Saldo / Automático</t>
  </si>
  <si>
    <t>LOTE</t>
  </si>
  <si>
    <t>...../...../......</t>
  </si>
  <si>
    <t>FORNECEDOR</t>
  </si>
  <si>
    <t>Entrega 
(Dias)</t>
  </si>
  <si>
    <t>ITEM</t>
  </si>
  <si>
    <t>Preço UNITÁRIO (R$)</t>
  </si>
  <si>
    <t>UNIDADE</t>
  </si>
  <si>
    <t>ALERTA</t>
  </si>
  <si>
    <t>Item</t>
  </si>
  <si>
    <t>Unidade</t>
  </si>
  <si>
    <t>Lote</t>
  </si>
  <si>
    <t>Pagto. (Dias)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</si>
  <si>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</si>
  <si>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</si>
  <si>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</si>
  <si>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</si>
  <si>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</si>
  <si>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</si>
  <si>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</si>
  <si>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</si>
  <si>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</si>
  <si>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</si>
  <si>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</si>
  <si>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</si>
  <si>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</si>
  <si>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</si>
  <si>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</si>
  <si>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</si>
  <si>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</si>
  <si>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 xml:space="preserve"> AF/OS nº  xxxx/2014 Qtde. DT</t>
  </si>
  <si>
    <t>ELEMENTO</t>
  </si>
  <si>
    <t>CENTRO PARTICIPANTE: ESAG</t>
  </si>
  <si>
    <t>CENTRO PARTICIPANTE: CEART</t>
  </si>
  <si>
    <t>CENTRO PARTICIPANTE: FAED</t>
  </si>
  <si>
    <t>CENTRO PARTICIPANTE: CEAD</t>
  </si>
  <si>
    <t>CENTRO PARTICIPANTE: CEFID</t>
  </si>
  <si>
    <t>CENTRO PARTICIPANTE: CESFI</t>
  </si>
  <si>
    <t>CENTRO PARTICIPANTE: CERES</t>
  </si>
  <si>
    <t>CENTRO PARTICIPANTE: GESTOR</t>
  </si>
  <si>
    <t>Quantidade Utilizada</t>
  </si>
  <si>
    <t>SALDO</t>
  </si>
  <si>
    <t>Valor Total Utilizado</t>
  </si>
  <si>
    <t>Valor Utilizado</t>
  </si>
  <si>
    <t>% Aditivos</t>
  </si>
  <si>
    <t>% Utilizado</t>
  </si>
  <si>
    <t>Valor Total da Ata com Aditivo</t>
  </si>
  <si>
    <t>Qtde REGISTRADA</t>
  </si>
  <si>
    <t>Especificação - conforme complementação memorial descritivo</t>
  </si>
  <si>
    <t>449052.35</t>
  </si>
  <si>
    <t>Peça</t>
  </si>
  <si>
    <t>*Prazo de Entrega e Pagamento conforme Termo de Referência</t>
  </si>
  <si>
    <t>CENTRO PARTICIPANTE: CEPLAN</t>
  </si>
  <si>
    <t>CENTRO PARTICIPANTE: CCT</t>
  </si>
  <si>
    <t>CENTRO PARTICIPANTE: CAV</t>
  </si>
  <si>
    <t>CENTRO PARTICIPANTE: CEO</t>
  </si>
  <si>
    <t>CENTRO PARTICIPANTE: CEAVI</t>
  </si>
  <si>
    <t xml:space="preserve">Resumo Atualizado em </t>
  </si>
  <si>
    <t>OBJETO: Aquisição de equipamentos de informática para a UDESC</t>
  </si>
  <si>
    <t>Microcomputador Básico (Dgov)</t>
  </si>
  <si>
    <t xml:space="preserve">Microcomputador Avançado (Dgov) </t>
  </si>
  <si>
    <t>LEGENDA PROJETOS (DEVERÃO SER EMITIDAS NOTAS FISCAIS INDIVIDUAIS POR PROJETOS):</t>
  </si>
  <si>
    <t>MARCA/MODELO</t>
  </si>
  <si>
    <t>CENTRO PARTICIPANTE: REITORIA/SETIC</t>
  </si>
  <si>
    <t>Aquisição de equipamentos de informática para a UDESC</t>
  </si>
  <si>
    <t>CENTRO PARTICIPANTE: Projeto 01 - PRAPEG CEAVI - Complementação Lab. De CAD II - Jarbas Cleber Ferrari</t>
  </si>
  <si>
    <t>CENTRO PARTICIPANTE: Projeto 02 - PRAPEG CEAVI -  Complementação Lab. De CAD I - Rogério Simões</t>
  </si>
  <si>
    <t>CENTRO PARTICIPANTE: Projeto 03 - PRAPEG CEAVI - Laboratório de Aplicativos Móveis - Jaison Sevegnani</t>
  </si>
  <si>
    <t>Valor Total Registrado com Aditivos</t>
  </si>
  <si>
    <t>Projeto 01 - (CEPLAN) Projeto de Avaliação da eficiência energética de protótipo veicular / CEPLAN Extensão/ Ernesto Garbe</t>
  </si>
  <si>
    <t>Projeto 02 - (CEPLAN) Desenvolvimento produção/ serviços com base topológica/ CEPLAN-Ensino/ Fernanda Beuren</t>
  </si>
  <si>
    <t>Projeto 03 - (CEPLAN) Curso de introdução à simulação computacional para MFLU / CEPLAN - Ensino/ Fernanda Disconzi</t>
  </si>
  <si>
    <t>Projeto 04 - (CEART) Construção de instruções didáticas para ensino de softaware - CEART -  Prof. Walter da Silveira Neto</t>
  </si>
  <si>
    <t>Projeto 05 - (CERES) Difundindo Conhecimento e 'Bem Estar' - CERES -  Prof. Anselmo Fábio de Moraes</t>
  </si>
  <si>
    <t>Projeto 06 - (CERES) Dança é vida - CERES -  Prof. Eric Zettermann Dias de Azevedo</t>
  </si>
  <si>
    <t>Projeto 07 - (CERES) Gentilezas urbanas - CERES -  Profa. Michelle Souza Benedet</t>
  </si>
  <si>
    <t>Projeto 08 - (CERES) Observatório da Pesca 2015 - CERES -  Profa. Patrícia Sfair Sunye</t>
  </si>
  <si>
    <t>Projeto 09 - (CERES) Comunidade RETRO III - CERES -  Prof. Douglas Emerson Deicke Heidtmann Junior</t>
  </si>
  <si>
    <t>Projeto 10 - (CERES) Convênio 769374/2012 - CERES -  Profa. Michelle Souza Benedet</t>
  </si>
  <si>
    <t>Projeto 11 - (CERES) Convênio 782428/2013 - CERES -  Profa. Michelle Souza Benedet</t>
  </si>
  <si>
    <t>*Lotes 3,7,8,9,10,11,12,13 e 14 Desertos</t>
  </si>
  <si>
    <t>Microcomputador Básico Sem Monitor (Dgov)</t>
  </si>
  <si>
    <t>Microcomputador Avançado Sem Monitor (Dgov)</t>
  </si>
  <si>
    <t>Notebook Ultrafino</t>
  </si>
  <si>
    <t>DELL COMPUTADORES DO BRASIL LTDA</t>
  </si>
  <si>
    <t>HP BRASIL IND. E COM. DE EQUIP. ELETRÔNICOS LTDA</t>
  </si>
  <si>
    <t xml:space="preserve">Marca: HP
Fabricante: HP
Brasil.
Procedência:
Nacional
Modelo: EliteBook
745 G2
</t>
  </si>
  <si>
    <t>DELL OPTIPLEX 7020SFF + DELL P2016</t>
  </si>
  <si>
    <t>DELL OPTIPLEX 7020SFF + DELL P2314H</t>
  </si>
  <si>
    <t>DELL OPTIPLEX 7020SFF</t>
  </si>
  <si>
    <t>PROCESSO: 1512/2015/UDESC</t>
  </si>
  <si>
    <t>VIGÊNCIA DA ATA:  07/06/2016 até 06/06/17</t>
  </si>
  <si>
    <t xml:space="preserve">OBJETO: AQUISIÇÃO DE EQUIPAMENTOS DE INFORMÁTICA PARA A UDESC. </t>
  </si>
  <si>
    <t>Pregão 1512/2015/UDESC - 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</si>
</sst>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</numFmts>
  <fonts count="2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Arial"/>
      <family val="2"/>
    </font>
    <font>
      <b/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1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9" fontId="16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1" applyFont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Border="1"/>
    <xf numFmtId="0" fontId="4" fillId="0" borderId="0" xfId="0" applyFont="1"/>
    <xf numFmtId="0" fontId="4" fillId="0" borderId="0" xfId="1" applyFont="1" applyFill="1" applyAlignment="1" applyProtection="1">
      <protection locked="0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 wrapText="1"/>
    </xf>
    <xf numFmtId="3" fontId="4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165" fontId="5" fillId="2" borderId="1" xfId="3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3" fontId="5" fillId="9" borderId="1" xfId="1" applyNumberFormat="1" applyFont="1" applyFill="1" applyBorder="1" applyAlignment="1" applyProtection="1">
      <alignment horizontal="center" vertical="center"/>
      <protection locked="0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1" xfId="1" applyNumberFormat="1" applyFont="1" applyFill="1" applyBorder="1" applyAlignment="1" applyProtection="1">
      <alignment horizontal="center" vertical="center"/>
      <protection locked="0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167" fontId="5" fillId="2" borderId="1" xfId="3" applyNumberFormat="1" applyFont="1" applyFill="1" applyBorder="1" applyAlignment="1" applyProtection="1">
      <alignment horizontal="center" vertical="center" wrapText="1"/>
    </xf>
    <xf numFmtId="0" fontId="17" fillId="0" borderId="0" xfId="1" applyFont="1"/>
    <xf numFmtId="167" fontId="17" fillId="11" borderId="7" xfId="1" applyNumberFormat="1" applyFont="1" applyFill="1" applyBorder="1" applyAlignment="1" applyProtection="1">
      <alignment horizontal="right"/>
      <protection locked="0"/>
    </xf>
    <xf numFmtId="167" fontId="17" fillId="11" borderId="8" xfId="1" applyNumberFormat="1" applyFont="1" applyFill="1" applyBorder="1" applyAlignment="1" applyProtection="1">
      <alignment horizontal="right"/>
      <protection locked="0"/>
    </xf>
    <xf numFmtId="9" fontId="17" fillId="11" borderId="2" xfId="5" applyFont="1" applyFill="1" applyBorder="1" applyAlignment="1" applyProtection="1">
      <alignment horizontal="right"/>
      <protection locked="0"/>
    </xf>
    <xf numFmtId="167" fontId="4" fillId="10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167" fontId="5" fillId="10" borderId="1" xfId="1" applyNumberFormat="1" applyFont="1" applyFill="1" applyBorder="1" applyAlignment="1">
      <alignment horizontal="center" vertical="center"/>
    </xf>
    <xf numFmtId="167" fontId="4" fillId="0" borderId="0" xfId="1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0" xfId="0" applyFont="1" applyFill="1"/>
    <xf numFmtId="0" fontId="0" fillId="0" borderId="0" xfId="0" applyFont="1" applyFill="1" applyBorder="1" applyAlignment="1">
      <alignment horizontal="left"/>
    </xf>
    <xf numFmtId="167" fontId="5" fillId="13" borderId="1" xfId="3" applyNumberFormat="1" applyFont="1" applyFill="1" applyBorder="1" applyAlignment="1" applyProtection="1">
      <alignment horizontal="center" vertical="center" wrapText="1"/>
    </xf>
    <xf numFmtId="0" fontId="4" fillId="13" borderId="1" xfId="1" applyFont="1" applyFill="1" applyBorder="1"/>
    <xf numFmtId="0" fontId="4" fillId="13" borderId="1" xfId="1" applyFont="1" applyFill="1" applyBorder="1" applyAlignment="1">
      <alignment horizontal="center" vertical="center"/>
    </xf>
    <xf numFmtId="2" fontId="4" fillId="13" borderId="1" xfId="1" applyNumberFormat="1" applyFont="1" applyFill="1" applyBorder="1"/>
    <xf numFmtId="2" fontId="17" fillId="11" borderId="8" xfId="1" applyNumberFormat="1" applyFont="1" applyFill="1" applyBorder="1" applyAlignment="1">
      <alignment horizontal="right"/>
    </xf>
    <xf numFmtId="10" fontId="5" fillId="0" borderId="0" xfId="5" applyNumberFormat="1" applyFont="1" applyFill="1" applyAlignment="1">
      <alignment horizontal="center" vertical="center"/>
    </xf>
    <xf numFmtId="0" fontId="0" fillId="0" borderId="0" xfId="0" applyFont="1" applyFill="1"/>
    <xf numFmtId="0" fontId="19" fillId="0" borderId="0" xfId="0" applyFont="1" applyFill="1" applyAlignment="1">
      <alignment horizontal="justify" vertical="top"/>
    </xf>
    <xf numFmtId="0" fontId="19" fillId="0" borderId="0" xfId="0" applyFont="1" applyFill="1" applyAlignment="1">
      <alignment horizontal="center"/>
    </xf>
    <xf numFmtId="0" fontId="5" fillId="8" borderId="0" xfId="1" applyFont="1" applyFill="1" applyAlignment="1">
      <alignment horizontal="left" vertical="center"/>
    </xf>
    <xf numFmtId="0" fontId="23" fillId="15" borderId="20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22" fillId="15" borderId="20" xfId="0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/>
    </xf>
    <xf numFmtId="43" fontId="22" fillId="12" borderId="20" xfId="0" applyNumberFormat="1" applyFont="1" applyFill="1" applyBorder="1" applyAlignment="1">
      <alignment horizontal="center" vertical="center"/>
    </xf>
    <xf numFmtId="43" fontId="22" fillId="0" borderId="20" xfId="0" applyNumberFormat="1" applyFont="1" applyFill="1" applyBorder="1" applyAlignment="1">
      <alignment horizontal="center" vertical="center"/>
    </xf>
    <xf numFmtId="43" fontId="22" fillId="15" borderId="20" xfId="0" applyNumberFormat="1" applyFont="1" applyFill="1" applyBorder="1" applyAlignment="1">
      <alignment horizontal="center" vertical="center"/>
    </xf>
    <xf numFmtId="43" fontId="22" fillId="12" borderId="21" xfId="0" applyNumberFormat="1" applyFont="1" applyFill="1" applyBorder="1" applyAlignment="1">
      <alignment horizontal="center" vertical="center"/>
    </xf>
    <xf numFmtId="0" fontId="0" fillId="15" borderId="0" xfId="0" applyFont="1" applyFill="1"/>
    <xf numFmtId="43" fontId="22" fillId="15" borderId="21" xfId="0" applyNumberFormat="1" applyFont="1" applyFill="1" applyBorder="1" applyAlignment="1">
      <alignment horizontal="center" vertical="center"/>
    </xf>
    <xf numFmtId="0" fontId="4" fillId="15" borderId="0" xfId="1" applyFont="1" applyFill="1" applyAlignment="1">
      <alignment vertical="center"/>
    </xf>
    <xf numFmtId="0" fontId="5" fillId="2" borderId="1" xfId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 applyProtection="1">
      <alignment horizontal="center" vertical="center" wrapText="1"/>
    </xf>
    <xf numFmtId="0" fontId="15" fillId="15" borderId="1" xfId="0" applyFont="1" applyFill="1" applyBorder="1" applyAlignment="1" applyProtection="1">
      <alignment horizontal="center" vertical="center" wrapText="1"/>
    </xf>
    <xf numFmtId="0" fontId="22" fillId="15" borderId="20" xfId="0" applyFont="1" applyFill="1" applyBorder="1" applyAlignment="1" applyProtection="1">
      <alignment horizontal="center" vertical="center"/>
    </xf>
    <xf numFmtId="0" fontId="23" fillId="15" borderId="20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43" fontId="22" fillId="15" borderId="20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center" vertical="center" wrapText="1"/>
    </xf>
    <xf numFmtId="166" fontId="5" fillId="5" borderId="1" xfId="0" applyNumberFormat="1" applyFont="1" applyFill="1" applyBorder="1" applyAlignment="1" applyProtection="1">
      <alignment horizontal="center" vertical="center" wrapText="1"/>
    </xf>
    <xf numFmtId="3" fontId="5" fillId="3" borderId="1" xfId="1" applyNumberFormat="1" applyFont="1" applyFill="1" applyBorder="1" applyAlignment="1" applyProtection="1">
      <alignment horizontal="center" vertical="center"/>
    </xf>
    <xf numFmtId="0" fontId="17" fillId="15" borderId="1" xfId="0" applyFont="1" applyFill="1" applyBorder="1" applyAlignment="1" applyProtection="1">
      <alignment horizontal="center" vertical="center"/>
    </xf>
    <xf numFmtId="0" fontId="4" fillId="15" borderId="1" xfId="0" applyFont="1" applyFill="1" applyBorder="1" applyAlignment="1" applyProtection="1">
      <alignment horizontal="center" vertical="center" wrapText="1"/>
    </xf>
    <xf numFmtId="43" fontId="22" fillId="15" borderId="21" xfId="0" applyNumberFormat="1" applyFont="1" applyFill="1" applyBorder="1" applyAlignment="1" applyProtection="1">
      <alignment horizontal="center" vertical="center"/>
    </xf>
    <xf numFmtId="166" fontId="5" fillId="8" borderId="1" xfId="0" applyNumberFormat="1" applyFont="1" applyFill="1" applyBorder="1" applyAlignment="1">
      <alignment horizontal="center" vertical="center" wrapText="1"/>
    </xf>
    <xf numFmtId="3" fontId="5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18" fillId="14" borderId="0" xfId="0" applyFont="1" applyFill="1" applyBorder="1" applyAlignment="1">
      <alignment horizontal="left" vertical="center"/>
    </xf>
    <xf numFmtId="0" fontId="0" fillId="15" borderId="0" xfId="0" applyFill="1" applyBorder="1" applyAlignment="1">
      <alignment horizontal="left" vertical="center"/>
    </xf>
    <xf numFmtId="0" fontId="5" fillId="7" borderId="9" xfId="0" applyNumberFormat="1" applyFont="1" applyFill="1" applyBorder="1" applyAlignment="1">
      <alignment horizontal="left" vertical="center" wrapText="1"/>
    </xf>
    <xf numFmtId="0" fontId="5" fillId="7" borderId="11" xfId="0" applyNumberFormat="1" applyFont="1" applyFill="1" applyBorder="1" applyAlignment="1">
      <alignment horizontal="left" vertical="center" wrapText="1"/>
    </xf>
    <xf numFmtId="0" fontId="5" fillId="7" borderId="10" xfId="0" applyNumberFormat="1" applyFont="1" applyFill="1" applyBorder="1" applyAlignment="1">
      <alignment horizontal="left" vertical="center" wrapText="1"/>
    </xf>
    <xf numFmtId="0" fontId="5" fillId="7" borderId="1" xfId="0" applyNumberFormat="1" applyFont="1" applyFill="1" applyBorder="1" applyAlignment="1">
      <alignment horizontal="left" vertical="center" wrapText="1"/>
    </xf>
    <xf numFmtId="0" fontId="17" fillId="11" borderId="12" xfId="1" applyFont="1" applyFill="1" applyBorder="1" applyAlignment="1">
      <alignment horizontal="left" vertical="center" wrapText="1"/>
    </xf>
    <xf numFmtId="0" fontId="17" fillId="11" borderId="19" xfId="1" applyFont="1" applyFill="1" applyBorder="1" applyAlignment="1">
      <alignment horizontal="left" vertical="center" wrapText="1"/>
    </xf>
    <xf numFmtId="0" fontId="17" fillId="11" borderId="13" xfId="1" applyFont="1" applyFill="1" applyBorder="1" applyAlignment="1">
      <alignment horizontal="left" vertical="center" wrapText="1"/>
    </xf>
    <xf numFmtId="0" fontId="17" fillId="11" borderId="14" xfId="1" applyFont="1" applyFill="1" applyBorder="1" applyAlignment="1">
      <alignment horizontal="left" vertical="center" wrapText="1"/>
    </xf>
    <xf numFmtId="0" fontId="17" fillId="11" borderId="0" xfId="1" applyFont="1" applyFill="1" applyBorder="1" applyAlignment="1">
      <alignment horizontal="left" vertical="center" wrapText="1"/>
    </xf>
    <xf numFmtId="0" fontId="17" fillId="11" borderId="15" xfId="1" applyFont="1" applyFill="1" applyBorder="1" applyAlignment="1">
      <alignment horizontal="left" vertical="center" wrapText="1"/>
    </xf>
    <xf numFmtId="0" fontId="17" fillId="11" borderId="16" xfId="1" applyFont="1" applyFill="1" applyBorder="1" applyAlignment="1">
      <alignment horizontal="left" vertical="center" wrapText="1"/>
    </xf>
    <xf numFmtId="0" fontId="17" fillId="11" borderId="18" xfId="1" applyFont="1" applyFill="1" applyBorder="1" applyAlignment="1">
      <alignment horizontal="left" vertical="center" wrapText="1"/>
    </xf>
    <xf numFmtId="0" fontId="17" fillId="11" borderId="17" xfId="1" applyFont="1" applyFill="1" applyBorder="1" applyAlignment="1">
      <alignment horizontal="left" vertical="center" wrapText="1"/>
    </xf>
    <xf numFmtId="0" fontId="5" fillId="7" borderId="1" xfId="0" applyNumberFormat="1" applyFont="1" applyFill="1" applyBorder="1" applyAlignment="1">
      <alignment horizontal="center" vertical="center" wrapText="1"/>
    </xf>
    <xf numFmtId="0" fontId="17" fillId="11" borderId="9" xfId="1" applyFont="1" applyFill="1" applyBorder="1" applyAlignment="1" applyProtection="1">
      <alignment horizontal="left"/>
      <protection locked="0"/>
    </xf>
    <xf numFmtId="0" fontId="17" fillId="11" borderId="11" xfId="1" applyFont="1" applyFill="1" applyBorder="1" applyAlignment="1" applyProtection="1">
      <alignment horizontal="left"/>
      <protection locked="0"/>
    </xf>
    <xf numFmtId="0" fontId="17" fillId="11" borderId="10" xfId="1" applyFont="1" applyFill="1" applyBorder="1" applyAlignment="1" applyProtection="1">
      <alignment horizontal="left"/>
      <protection locked="0"/>
    </xf>
    <xf numFmtId="0" fontId="17" fillId="11" borderId="12" xfId="1" applyFont="1" applyFill="1" applyBorder="1" applyAlignment="1" applyProtection="1">
      <alignment horizontal="left"/>
      <protection locked="0"/>
    </xf>
    <xf numFmtId="0" fontId="17" fillId="11" borderId="19" xfId="1" applyFont="1" applyFill="1" applyBorder="1" applyAlignment="1" applyProtection="1">
      <alignment horizontal="left"/>
      <protection locked="0"/>
    </xf>
    <xf numFmtId="0" fontId="17" fillId="11" borderId="14" xfId="1" applyFont="1" applyFill="1" applyBorder="1" applyAlignment="1" applyProtection="1">
      <alignment horizontal="left"/>
      <protection locked="0"/>
    </xf>
    <xf numFmtId="0" fontId="17" fillId="11" borderId="0" xfId="1" applyFont="1" applyFill="1" applyBorder="1" applyAlignment="1" applyProtection="1">
      <alignment horizontal="left"/>
      <protection locked="0"/>
    </xf>
    <xf numFmtId="0" fontId="17" fillId="11" borderId="16" xfId="1" applyFont="1" applyFill="1" applyBorder="1" applyAlignment="1" applyProtection="1">
      <alignment horizontal="left"/>
      <protection locked="0"/>
    </xf>
    <xf numFmtId="0" fontId="17" fillId="11" borderId="18" xfId="1" applyFont="1" applyFill="1" applyBorder="1" applyAlignment="1" applyProtection="1">
      <alignment horizontal="left"/>
      <protection locked="0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1" fontId="22" fillId="8" borderId="1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Porcentagem" xfId="5" builtinId="5"/>
    <cellStyle name="Separador de milhares 2" xfId="2"/>
    <cellStyle name="Separador de milhares 3" xfId="3"/>
    <cellStyle name="Título 5" xfId="4"/>
  </cellStyles>
  <dxfs count="9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3" name="Retângulo de cantos arredondados 2"/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AY37"/>
  <sheetViews>
    <sheetView zoomScale="90" zoomScaleNormal="90" workbookViewId="0">
      <selection activeCell="A18" sqref="A18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51" ht="30.7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51" ht="15" customHeight="1" x14ac:dyDescent="0.25">
      <c r="A2" s="96" t="s">
        <v>63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51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51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0">
        <v>3097.35</v>
      </c>
      <c r="K4" s="35">
        <v>50</v>
      </c>
      <c r="L4" s="36">
        <f>K4-(SUM(N4:X4))</f>
        <v>50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51" ht="60" customHeight="1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1">
        <v>4455.22</v>
      </c>
      <c r="K5" s="35">
        <v>70</v>
      </c>
      <c r="L5" s="36">
        <f t="shared" ref="L5:L8" si="0">K5-(SUM(N5:X5))</f>
        <v>70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51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0">
        <v>2850</v>
      </c>
      <c r="K6" s="35">
        <v>50</v>
      </c>
      <c r="L6" s="36">
        <f t="shared" si="0"/>
        <v>50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51" ht="60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30</v>
      </c>
      <c r="L7" s="36">
        <f t="shared" si="0"/>
        <v>30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51" ht="98.25" customHeight="1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3">
        <v>5111.76</v>
      </c>
      <c r="K8" s="35">
        <v>59</v>
      </c>
      <c r="L8" s="36">
        <f t="shared" si="0"/>
        <v>59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0" spans="1:51" x14ac:dyDescent="0.25">
      <c r="D10" s="64" t="s">
        <v>80</v>
      </c>
    </row>
    <row r="12" spans="1:51" x14ac:dyDescent="0.25">
      <c r="D12" s="27" t="s">
        <v>51</v>
      </c>
    </row>
    <row r="13" spans="1:51" ht="9" customHeight="1" x14ac:dyDescent="0.25"/>
    <row r="14" spans="1:51" s="53" customFormat="1" ht="31.5" customHeight="1" x14ac:dyDescent="0.2">
      <c r="A14" s="94" t="s">
        <v>61</v>
      </c>
      <c r="B14" s="94"/>
      <c r="C14" s="94"/>
      <c r="D14" s="94"/>
      <c r="E14" s="94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</row>
    <row r="15" spans="1:51" s="53" customFormat="1" ht="20.100000000000001" customHeight="1" x14ac:dyDescent="0.2">
      <c r="A15" s="54" t="s">
        <v>69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</row>
    <row r="16" spans="1:51" s="53" customFormat="1" ht="20.100000000000001" customHeight="1" x14ac:dyDescent="0.2">
      <c r="A16" s="61" t="s">
        <v>70</v>
      </c>
      <c r="C16" s="62"/>
      <c r="E16" s="63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</row>
    <row r="17" spans="1:51" s="53" customFormat="1" ht="20.100000000000001" customHeight="1" x14ac:dyDescent="0.2">
      <c r="A17" s="61" t="s">
        <v>71</v>
      </c>
      <c r="C17" s="62"/>
      <c r="E17" s="63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</row>
    <row r="18" spans="1:51" s="53" customFormat="1" ht="20.100000000000001" customHeight="1" x14ac:dyDescent="0.2">
      <c r="A18" s="74" t="s">
        <v>72</v>
      </c>
      <c r="C18" s="62"/>
      <c r="E18" s="63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</row>
    <row r="19" spans="1:51" s="53" customFormat="1" ht="20.100000000000001" customHeight="1" x14ac:dyDescent="0.2">
      <c r="A19" s="61" t="s">
        <v>73</v>
      </c>
      <c r="C19" s="62"/>
      <c r="E19" s="63"/>
      <c r="F19" s="63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</row>
    <row r="20" spans="1:51" s="53" customFormat="1" ht="20.100000000000001" customHeight="1" x14ac:dyDescent="0.2">
      <c r="A20" s="61" t="s">
        <v>74</v>
      </c>
      <c r="C20" s="62"/>
      <c r="E20" s="63"/>
      <c r="F20" s="63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</row>
    <row r="21" spans="1:51" s="53" customFormat="1" ht="20.100000000000001" customHeight="1" x14ac:dyDescent="0.2">
      <c r="A21" s="61" t="s">
        <v>75</v>
      </c>
      <c r="C21" s="62"/>
      <c r="E21" s="63"/>
      <c r="F21" s="63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</row>
    <row r="22" spans="1:51" s="53" customFormat="1" ht="20.100000000000001" customHeight="1" x14ac:dyDescent="0.2">
      <c r="A22" s="61" t="s">
        <v>76</v>
      </c>
      <c r="C22" s="62"/>
      <c r="E22" s="63"/>
      <c r="F22" s="63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</row>
    <row r="23" spans="1:51" s="53" customFormat="1" ht="20.100000000000001" customHeight="1" x14ac:dyDescent="0.2">
      <c r="A23" s="61" t="s">
        <v>77</v>
      </c>
      <c r="C23" s="62"/>
      <c r="E23" s="63"/>
      <c r="F23" s="63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</row>
    <row r="24" spans="1:51" s="53" customFormat="1" ht="20.100000000000001" customHeight="1" x14ac:dyDescent="0.2">
      <c r="A24" s="61" t="s">
        <v>78</v>
      </c>
      <c r="C24" s="62"/>
      <c r="E24" s="63"/>
      <c r="F24" s="63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</row>
    <row r="25" spans="1:51" s="53" customFormat="1" ht="20.100000000000001" customHeight="1" x14ac:dyDescent="0.2">
      <c r="A25" s="61" t="s">
        <v>79</v>
      </c>
      <c r="C25" s="62"/>
      <c r="E25" s="63"/>
      <c r="F25" s="63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</row>
    <row r="26" spans="1:51" s="53" customFormat="1" ht="12" customHeight="1" x14ac:dyDescent="0.2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</row>
    <row r="27" spans="1:51" s="53" customFormat="1" ht="12" customHeight="1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"/>
      <c r="O27" s="1"/>
      <c r="P27" s="1"/>
      <c r="Q27" s="1"/>
      <c r="R27" s="6"/>
      <c r="S27" s="5"/>
      <c r="T27" s="1"/>
      <c r="U27" s="1"/>
      <c r="V27" s="1"/>
      <c r="W27" s="6"/>
      <c r="X27" s="1"/>
      <c r="Y27" s="1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</row>
    <row r="28" spans="1:51" s="53" customFormat="1" ht="12" customHeigh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"/>
      <c r="O28" s="1"/>
      <c r="P28" s="1"/>
      <c r="Q28" s="1"/>
      <c r="R28" s="6"/>
      <c r="S28" s="5"/>
      <c r="T28" s="1"/>
      <c r="U28" s="1"/>
      <c r="V28" s="1"/>
      <c r="W28" s="6"/>
      <c r="X28" s="1"/>
      <c r="Y28" s="1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</row>
    <row r="29" spans="1:51" s="53" customFormat="1" ht="12" customHeight="1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"/>
      <c r="O29" s="1"/>
      <c r="P29" s="1"/>
      <c r="Q29" s="1"/>
      <c r="R29" s="6"/>
      <c r="S29" s="5"/>
      <c r="T29" s="1"/>
      <c r="U29" s="1"/>
      <c r="V29" s="1"/>
      <c r="W29" s="6"/>
      <c r="X29" s="1"/>
      <c r="Y29" s="1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</row>
    <row r="30" spans="1:51" s="53" customFormat="1" ht="12" customHeight="1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"/>
      <c r="O30" s="1"/>
      <c r="P30" s="1"/>
      <c r="Q30" s="1"/>
      <c r="R30" s="6"/>
      <c r="S30" s="5"/>
      <c r="T30" s="1"/>
      <c r="U30" s="1"/>
      <c r="V30" s="1"/>
      <c r="W30" s="6"/>
      <c r="X30" s="1"/>
      <c r="Y30" s="1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</row>
    <row r="31" spans="1:51" s="53" customFormat="1" ht="12" customHeight="1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"/>
      <c r="O31" s="1"/>
      <c r="P31" s="1"/>
      <c r="Q31" s="1"/>
      <c r="R31" s="6"/>
      <c r="S31" s="5"/>
      <c r="T31" s="1"/>
      <c r="U31" s="1"/>
      <c r="V31" s="1"/>
      <c r="W31" s="6"/>
      <c r="X31" s="1"/>
      <c r="Y31" s="1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</row>
    <row r="32" spans="1:51" s="53" customFormat="1" ht="12" customHeight="1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"/>
      <c r="O32" s="1"/>
      <c r="P32" s="1"/>
      <c r="Q32" s="1"/>
      <c r="R32" s="6"/>
      <c r="S32" s="5"/>
      <c r="T32" s="1"/>
      <c r="U32" s="1"/>
      <c r="V32" s="1"/>
      <c r="W32" s="6"/>
      <c r="X32" s="1"/>
      <c r="Y32" s="1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</row>
    <row r="33" spans="1:51" s="53" customFormat="1" ht="12" customHeight="1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"/>
      <c r="O33" s="1"/>
      <c r="P33" s="1"/>
      <c r="Q33" s="1"/>
      <c r="R33" s="6"/>
      <c r="S33" s="5"/>
      <c r="T33" s="1"/>
      <c r="U33" s="1"/>
      <c r="V33" s="1"/>
      <c r="W33" s="6"/>
      <c r="X33" s="1"/>
      <c r="Y33" s="1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</row>
    <row r="34" spans="1:51" s="53" customFormat="1" ht="12" customHeight="1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"/>
      <c r="O34" s="1"/>
      <c r="P34" s="1"/>
      <c r="Q34" s="1"/>
      <c r="R34" s="6"/>
      <c r="S34" s="5"/>
      <c r="T34" s="1"/>
      <c r="U34" s="1"/>
      <c r="V34" s="1"/>
      <c r="W34" s="6"/>
      <c r="X34" s="1"/>
      <c r="Y34" s="1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</row>
    <row r="35" spans="1:51" s="53" customFormat="1" ht="12" customHeight="1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"/>
      <c r="O35" s="1"/>
      <c r="P35" s="1"/>
      <c r="Q35" s="1"/>
      <c r="R35" s="6"/>
      <c r="S35" s="5"/>
      <c r="T35" s="1"/>
      <c r="U35" s="1"/>
      <c r="V35" s="1"/>
      <c r="W35" s="6"/>
      <c r="X35" s="1"/>
      <c r="Y35" s="1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</row>
    <row r="36" spans="1:51" s="53" customFormat="1" ht="12" customHeight="1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"/>
      <c r="O36" s="1"/>
      <c r="P36" s="1"/>
      <c r="Q36" s="1"/>
      <c r="R36" s="6"/>
      <c r="S36" s="5"/>
      <c r="T36" s="1"/>
      <c r="U36" s="1"/>
      <c r="V36" s="1"/>
      <c r="W36" s="6"/>
      <c r="X36" s="1"/>
      <c r="Y36" s="1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</row>
    <row r="37" spans="1:51" s="53" customFormat="1" ht="12" customHeight="1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"/>
      <c r="O37" s="1"/>
      <c r="P37" s="1"/>
      <c r="Q37" s="1"/>
      <c r="R37" s="6"/>
      <c r="S37" s="5"/>
      <c r="T37" s="1"/>
      <c r="U37" s="1"/>
      <c r="V37" s="1"/>
      <c r="W37" s="6"/>
      <c r="X37" s="1"/>
      <c r="Y37" s="1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</row>
  </sheetData>
  <mergeCells count="17">
    <mergeCell ref="R1:R2"/>
    <mergeCell ref="X1:X2"/>
    <mergeCell ref="A14:AC14"/>
    <mergeCell ref="A1:C1"/>
    <mergeCell ref="K1:M1"/>
    <mergeCell ref="D1:J1"/>
    <mergeCell ref="A2:M2"/>
    <mergeCell ref="N1:N2"/>
    <mergeCell ref="Y1:Y2"/>
    <mergeCell ref="S1:S2"/>
    <mergeCell ref="T1:T2"/>
    <mergeCell ref="U1:U2"/>
    <mergeCell ref="V1:V2"/>
    <mergeCell ref="W1:W2"/>
    <mergeCell ref="O1:O2"/>
    <mergeCell ref="P1:P2"/>
    <mergeCell ref="Q1:Q2"/>
  </mergeCells>
  <phoneticPr fontId="0" type="noConversion"/>
  <conditionalFormatting sqref="S4:Y8">
    <cfRule type="cellIs" dxfId="95" priority="4" stopIfTrue="1" operator="greaterThan">
      <formula>0</formula>
    </cfRule>
    <cfRule type="cellIs" dxfId="94" priority="5" stopIfTrue="1" operator="greaterThan">
      <formula>0</formula>
    </cfRule>
    <cfRule type="cellIs" dxfId="93" priority="6" stopIfTrue="1" operator="greaterThan">
      <formula>0</formula>
    </cfRule>
  </conditionalFormatting>
  <conditionalFormatting sqref="N4:R8">
    <cfRule type="cellIs" dxfId="92" priority="1" stopIfTrue="1" operator="greaterThan">
      <formula>0</formula>
    </cfRule>
    <cfRule type="cellIs" dxfId="91" priority="2" stopIfTrue="1" operator="greaterThan">
      <formula>0</formula>
    </cfRule>
    <cfRule type="cellIs" dxfId="9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50</v>
      </c>
      <c r="L4" s="36">
        <f t="shared" ref="L4:L8" si="0">K4-(SUM(N4:Y4))</f>
        <v>50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50</v>
      </c>
      <c r="L5" s="36">
        <f t="shared" si="0"/>
        <v>50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112</v>
      </c>
      <c r="L8" s="36">
        <f t="shared" si="0"/>
        <v>112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9" x14ac:dyDescent="0.25">
      <c r="J9" s="76"/>
    </row>
    <row r="10" spans="1:29" x14ac:dyDescent="0.25">
      <c r="J10" s="76"/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U1:U2"/>
    <mergeCell ref="V1:V2"/>
    <mergeCell ref="A15:AC15"/>
    <mergeCell ref="A2:M2"/>
    <mergeCell ref="Q1:Q2"/>
    <mergeCell ref="R1:R2"/>
    <mergeCell ref="A1:C1"/>
    <mergeCell ref="D1:J1"/>
    <mergeCell ref="K1:M1"/>
    <mergeCell ref="N1:N2"/>
    <mergeCell ref="O1:O2"/>
    <mergeCell ref="P1:P2"/>
    <mergeCell ref="W1:W2"/>
    <mergeCell ref="X1:X2"/>
    <mergeCell ref="Y1:Y2"/>
    <mergeCell ref="S1:S2"/>
    <mergeCell ref="T1:T2"/>
  </mergeCells>
  <conditionalFormatting sqref="S4:Y8">
    <cfRule type="cellIs" dxfId="41" priority="4" stopIfTrue="1" operator="greaterThan">
      <formula>0</formula>
    </cfRule>
    <cfRule type="cellIs" dxfId="40" priority="5" stopIfTrue="1" operator="greaterThan">
      <formula>0</formula>
    </cfRule>
    <cfRule type="cellIs" dxfId="39" priority="6" stopIfTrue="1" operator="greaterThan">
      <formula>0</formula>
    </cfRule>
  </conditionalFormatting>
  <conditionalFormatting sqref="N4:R8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6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6" ht="18" customHeight="1" x14ac:dyDescent="0.25">
      <c r="A2" s="99" t="s">
        <v>55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6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6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30</v>
      </c>
      <c r="L4" s="36">
        <f>K4-(SUM(N4:V4))</f>
        <v>30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6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25</v>
      </c>
      <c r="L5" s="36">
        <f>K5-(SUM(N5:V5))</f>
        <v>25</v>
      </c>
      <c r="M5" s="39" t="str">
        <f t="shared" ref="M5:M8" si="0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6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>K6-(SUM(N6:V6))</f>
        <v>0</v>
      </c>
      <c r="M6" s="39" t="str">
        <f t="shared" si="0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6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>K7-(SUM(N7:V7))</f>
        <v>0</v>
      </c>
      <c r="M7" s="39" t="str">
        <f t="shared" si="0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6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55</v>
      </c>
      <c r="L8" s="36">
        <f>K8-(SUM(N8:V8))</f>
        <v>55</v>
      </c>
      <c r="M8" s="39" t="str">
        <f t="shared" si="0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6" x14ac:dyDescent="0.25">
      <c r="J9" s="76"/>
    </row>
    <row r="10" spans="1:26" x14ac:dyDescent="0.25">
      <c r="J10" s="76"/>
    </row>
    <row r="11" spans="1:26" x14ac:dyDescent="0.25">
      <c r="D11" s="64" t="s">
        <v>80</v>
      </c>
    </row>
    <row r="13" spans="1:26" x14ac:dyDescent="0.25">
      <c r="D13" s="27" t="s">
        <v>51</v>
      </c>
    </row>
    <row r="15" spans="1:26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spans="1:26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spans="1:26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spans="1:26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spans="1:26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spans="1:26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spans="1:26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spans="1:26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</sheetData>
  <mergeCells count="17">
    <mergeCell ref="R1:R2"/>
    <mergeCell ref="S1:S2"/>
    <mergeCell ref="A15:Z15"/>
    <mergeCell ref="W1:W2"/>
    <mergeCell ref="X1:X2"/>
    <mergeCell ref="Y1:Y2"/>
    <mergeCell ref="A2:M2"/>
    <mergeCell ref="N1:N2"/>
    <mergeCell ref="O1:O2"/>
    <mergeCell ref="A1:C1"/>
    <mergeCell ref="D1:J1"/>
    <mergeCell ref="K1:M1"/>
    <mergeCell ref="T1:T2"/>
    <mergeCell ref="U1:U2"/>
    <mergeCell ref="V1:V2"/>
    <mergeCell ref="P1:P2"/>
    <mergeCell ref="Q1:Q2"/>
  </mergeCells>
  <conditionalFormatting sqref="S4:Y8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N4:R8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zoomScale="96" zoomScaleNormal="96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7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7" ht="18" customHeight="1" x14ac:dyDescent="0.25">
      <c r="A2" s="99" t="s">
        <v>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7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7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0</v>
      </c>
      <c r="L4" s="36">
        <f>K4-(SUM(N4:W4))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7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80</v>
      </c>
      <c r="L5" s="36">
        <f>K5-(SUM(N5:W5))</f>
        <v>80</v>
      </c>
      <c r="M5" s="39" t="str">
        <f t="shared" ref="M5:M8" si="0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7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>K6-(SUM(N6:W6))</f>
        <v>0</v>
      </c>
      <c r="M6" s="39" t="str">
        <f t="shared" si="0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7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>K7-(SUM(N7:W7))</f>
        <v>0</v>
      </c>
      <c r="M7" s="39" t="str">
        <f t="shared" si="0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7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12</v>
      </c>
      <c r="L8" s="36">
        <f>K8-(SUM(N8:W8))</f>
        <v>12</v>
      </c>
      <c r="M8" s="39" t="str">
        <f t="shared" si="0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7" x14ac:dyDescent="0.25">
      <c r="J9" s="76"/>
    </row>
    <row r="10" spans="1:27" x14ac:dyDescent="0.25">
      <c r="J10" s="76"/>
    </row>
    <row r="11" spans="1:27" x14ac:dyDescent="0.25">
      <c r="D11" s="64" t="s">
        <v>80</v>
      </c>
    </row>
    <row r="13" spans="1:27" x14ac:dyDescent="0.25">
      <c r="D13" s="27" t="s">
        <v>51</v>
      </c>
    </row>
    <row r="15" spans="1:27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</row>
    <row r="16" spans="1:27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1:27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</row>
    <row r="18" spans="1:27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</row>
    <row r="19" spans="1:27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</row>
    <row r="20" spans="1:27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</row>
    <row r="21" spans="1:27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</row>
    <row r="22" spans="1:27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</row>
    <row r="23" spans="1:27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</row>
    <row r="24" spans="1:27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</row>
    <row r="25" spans="1:27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7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</sheetData>
  <mergeCells count="17">
    <mergeCell ref="S1:S2"/>
    <mergeCell ref="T1:T2"/>
    <mergeCell ref="A15:AA15"/>
    <mergeCell ref="X1:X2"/>
    <mergeCell ref="Y1:Y2"/>
    <mergeCell ref="A2:M2"/>
    <mergeCell ref="O1:O2"/>
    <mergeCell ref="P1:P2"/>
    <mergeCell ref="A1:C1"/>
    <mergeCell ref="D1:J1"/>
    <mergeCell ref="K1:M1"/>
    <mergeCell ref="N1:N2"/>
    <mergeCell ref="U1:U2"/>
    <mergeCell ref="V1:V2"/>
    <mergeCell ref="W1:W2"/>
    <mergeCell ref="Q1:Q2"/>
    <mergeCell ref="R1:R2"/>
  </mergeCells>
  <conditionalFormatting sqref="S4:Y8">
    <cfRule type="cellIs" dxfId="29" priority="4" stopIfTrue="1" operator="greaterThan">
      <formula>0</formula>
    </cfRule>
    <cfRule type="cellIs" dxfId="28" priority="5" stopIfTrue="1" operator="greaterThan">
      <formula>0</formula>
    </cfRule>
    <cfRule type="cellIs" dxfId="27" priority="6" stopIfTrue="1" operator="greaterThan">
      <formula>0</formula>
    </cfRule>
  </conditionalFormatting>
  <conditionalFormatting sqref="N4:R8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6"/>
  <sheetViews>
    <sheetView zoomScale="98" zoomScaleNormal="98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5" ht="18" customHeight="1" x14ac:dyDescent="0.25">
      <c r="A2" s="99" t="s">
        <v>56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5" s="2" customFormat="1" ht="45" x14ac:dyDescent="0.2">
      <c r="A3" s="77" t="s">
        <v>3</v>
      </c>
      <c r="B3" s="77" t="s">
        <v>1</v>
      </c>
      <c r="C3" s="78" t="s">
        <v>5</v>
      </c>
      <c r="D3" s="78" t="s">
        <v>48</v>
      </c>
      <c r="E3" s="78" t="s">
        <v>31</v>
      </c>
      <c r="F3" s="78" t="s">
        <v>62</v>
      </c>
      <c r="G3" s="78" t="s">
        <v>7</v>
      </c>
      <c r="H3" s="33" t="s">
        <v>4</v>
      </c>
      <c r="I3" s="33" t="s">
        <v>12</v>
      </c>
      <c r="J3" s="32" t="s">
        <v>6</v>
      </c>
      <c r="K3" s="33" t="s">
        <v>47</v>
      </c>
      <c r="L3" s="79" t="s">
        <v>0</v>
      </c>
      <c r="M3" s="33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5" ht="63" x14ac:dyDescent="0.25">
      <c r="A4" s="80" t="s">
        <v>84</v>
      </c>
      <c r="B4" s="81">
        <v>1</v>
      </c>
      <c r="C4" s="81">
        <v>1</v>
      </c>
      <c r="D4" s="82" t="s">
        <v>59</v>
      </c>
      <c r="E4" s="83" t="s">
        <v>49</v>
      </c>
      <c r="F4" s="84" t="s">
        <v>87</v>
      </c>
      <c r="G4" s="83" t="s">
        <v>50</v>
      </c>
      <c r="H4" s="84"/>
      <c r="I4" s="84"/>
      <c r="J4" s="85">
        <v>3097.35</v>
      </c>
      <c r="K4" s="86">
        <v>20</v>
      </c>
      <c r="L4" s="87">
        <f>K4-(SUM(N4:T4))</f>
        <v>20</v>
      </c>
      <c r="M4" s="88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5" ht="63" x14ac:dyDescent="0.25">
      <c r="A5" s="80" t="s">
        <v>84</v>
      </c>
      <c r="B5" s="81">
        <v>2</v>
      </c>
      <c r="C5" s="81">
        <v>2</v>
      </c>
      <c r="D5" s="82" t="s">
        <v>60</v>
      </c>
      <c r="E5" s="83" t="s">
        <v>49</v>
      </c>
      <c r="F5" s="84" t="s">
        <v>88</v>
      </c>
      <c r="G5" s="83" t="s">
        <v>50</v>
      </c>
      <c r="H5" s="84"/>
      <c r="I5" s="84"/>
      <c r="J5" s="85">
        <v>4455.22</v>
      </c>
      <c r="K5" s="86">
        <v>50</v>
      </c>
      <c r="L5" s="87">
        <f>K5-(SUM(N5:T5))</f>
        <v>50</v>
      </c>
      <c r="M5" s="88" t="str">
        <f t="shared" ref="M5:M8" si="0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5" ht="63" x14ac:dyDescent="0.25">
      <c r="A6" s="80" t="s">
        <v>84</v>
      </c>
      <c r="B6" s="81">
        <v>4</v>
      </c>
      <c r="C6" s="81">
        <v>4</v>
      </c>
      <c r="D6" s="82" t="s">
        <v>81</v>
      </c>
      <c r="E6" s="83" t="s">
        <v>49</v>
      </c>
      <c r="F6" s="84" t="s">
        <v>89</v>
      </c>
      <c r="G6" s="83" t="s">
        <v>50</v>
      </c>
      <c r="H6" s="84"/>
      <c r="I6" s="84"/>
      <c r="J6" s="85">
        <v>2850</v>
      </c>
      <c r="K6" s="86">
        <v>0</v>
      </c>
      <c r="L6" s="87">
        <f>K6-(SUM(N6:T6))</f>
        <v>0</v>
      </c>
      <c r="M6" s="88" t="str">
        <f t="shared" si="0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5" ht="80.25" customHeight="1" x14ac:dyDescent="0.25">
      <c r="A7" s="80" t="s">
        <v>84</v>
      </c>
      <c r="B7" s="81">
        <v>5</v>
      </c>
      <c r="C7" s="81">
        <v>5</v>
      </c>
      <c r="D7" s="82" t="s">
        <v>82</v>
      </c>
      <c r="E7" s="89" t="s">
        <v>49</v>
      </c>
      <c r="F7" s="90" t="s">
        <v>89</v>
      </c>
      <c r="G7" s="89" t="s">
        <v>50</v>
      </c>
      <c r="H7" s="90"/>
      <c r="I7" s="90"/>
      <c r="J7" s="85">
        <v>3950.21</v>
      </c>
      <c r="K7" s="86">
        <v>0</v>
      </c>
      <c r="L7" s="87">
        <f>K7-(SUM(N7:T7))</f>
        <v>0</v>
      </c>
      <c r="M7" s="88" t="str">
        <f t="shared" si="0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5" ht="117" customHeight="1" x14ac:dyDescent="0.25">
      <c r="A8" s="80" t="s">
        <v>85</v>
      </c>
      <c r="B8" s="81">
        <v>6</v>
      </c>
      <c r="C8" s="81">
        <v>6</v>
      </c>
      <c r="D8" s="82" t="s">
        <v>83</v>
      </c>
      <c r="E8" s="83" t="s">
        <v>49</v>
      </c>
      <c r="F8" s="84" t="s">
        <v>86</v>
      </c>
      <c r="G8" s="83" t="s">
        <v>50</v>
      </c>
      <c r="H8" s="84"/>
      <c r="I8" s="84"/>
      <c r="J8" s="91">
        <v>5111.76</v>
      </c>
      <c r="K8" s="86">
        <v>33</v>
      </c>
      <c r="L8" s="87">
        <f>K8-(SUM(N8:T8))</f>
        <v>33</v>
      </c>
      <c r="M8" s="88" t="str">
        <f t="shared" si="0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1" spans="1:25" x14ac:dyDescent="0.25">
      <c r="D11" s="64" t="s">
        <v>80</v>
      </c>
    </row>
    <row r="13" spans="1:25" x14ac:dyDescent="0.25">
      <c r="D13" s="27" t="s">
        <v>51</v>
      </c>
    </row>
    <row r="15" spans="1:25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</row>
    <row r="16" spans="1:25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</row>
    <row r="17" spans="1:25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</row>
    <row r="18" spans="1:25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</row>
    <row r="20" spans="1:25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</row>
    <row r="21" spans="1:25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spans="1:25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</row>
    <row r="23" spans="1:25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spans="1:25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</row>
    <row r="25" spans="1:25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</row>
  </sheetData>
  <mergeCells count="17">
    <mergeCell ref="P1:P2"/>
    <mergeCell ref="Q1:Q2"/>
    <mergeCell ref="Y1:Y2"/>
    <mergeCell ref="A15:X15"/>
    <mergeCell ref="U1:U2"/>
    <mergeCell ref="V1:V2"/>
    <mergeCell ref="W1:W2"/>
    <mergeCell ref="X1:X2"/>
    <mergeCell ref="A2:M2"/>
    <mergeCell ref="A1:C1"/>
    <mergeCell ref="D1:J1"/>
    <mergeCell ref="K1:M1"/>
    <mergeCell ref="R1:R2"/>
    <mergeCell ref="S1:S2"/>
    <mergeCell ref="T1:T2"/>
    <mergeCell ref="N1:N2"/>
    <mergeCell ref="O1:O2"/>
  </mergeCells>
  <conditionalFormatting sqref="S4:Y8">
    <cfRule type="cellIs" dxfId="23" priority="4" stopIfTrue="1" operator="greaterThan">
      <formula>0</formula>
    </cfRule>
    <cfRule type="cellIs" dxfId="22" priority="5" stopIfTrue="1" operator="greaterThan">
      <formula>0</formula>
    </cfRule>
    <cfRule type="cellIs" dxfId="21" priority="6" stopIfTrue="1" operator="greaterThan">
      <formula>0</formula>
    </cfRule>
  </conditionalFormatting>
  <conditionalFormatting sqref="N4:R8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opLeftCell="A4" workbookViewId="0">
      <selection activeCell="K4" sqref="K4:K8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66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127">
        <v>0</v>
      </c>
      <c r="L4" s="36">
        <f t="shared" ref="L4:L8" si="0">K4-(SUM(N4:Y4))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127">
        <v>1</v>
      </c>
      <c r="L5" s="36">
        <f t="shared" si="0"/>
        <v>1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127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127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127">
        <v>0</v>
      </c>
      <c r="L8" s="36">
        <f t="shared" si="0"/>
        <v>0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O1:O2"/>
    <mergeCell ref="P1:P2"/>
    <mergeCell ref="A15:AC15"/>
    <mergeCell ref="W1:W2"/>
    <mergeCell ref="X1:X2"/>
    <mergeCell ref="Y1:Y2"/>
    <mergeCell ref="A2:M2"/>
    <mergeCell ref="Q1:Q2"/>
    <mergeCell ref="R1:R2"/>
    <mergeCell ref="S1:S2"/>
    <mergeCell ref="T1:T2"/>
    <mergeCell ref="U1:U2"/>
    <mergeCell ref="V1:V2"/>
    <mergeCell ref="A1:C1"/>
    <mergeCell ref="D1:J1"/>
    <mergeCell ref="K1:M1"/>
    <mergeCell ref="N1:N2"/>
  </mergeCells>
  <conditionalFormatting sqref="S4:Y8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N4:R8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workbookViewId="0">
      <selection activeCell="K4" sqref="K4:K8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67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0</v>
      </c>
      <c r="L4" s="36">
        <f t="shared" ref="L4:L8" si="0">K4-(SUM(N4:Y4))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1</v>
      </c>
      <c r="L5" s="36">
        <f t="shared" si="0"/>
        <v>1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0</v>
      </c>
      <c r="L8" s="36">
        <f t="shared" si="0"/>
        <v>0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9" x14ac:dyDescent="0.25">
      <c r="J9" s="76"/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O1:O2"/>
    <mergeCell ref="P1:P2"/>
    <mergeCell ref="A15:AC15"/>
    <mergeCell ref="W1:W2"/>
    <mergeCell ref="X1:X2"/>
    <mergeCell ref="Y1:Y2"/>
    <mergeCell ref="A2:M2"/>
    <mergeCell ref="Q1:Q2"/>
    <mergeCell ref="R1:R2"/>
    <mergeCell ref="S1:S2"/>
    <mergeCell ref="T1:T2"/>
    <mergeCell ref="U1:U2"/>
    <mergeCell ref="V1:V2"/>
    <mergeCell ref="A1:C1"/>
    <mergeCell ref="D1:J1"/>
    <mergeCell ref="K1:M1"/>
    <mergeCell ref="N1:N2"/>
  </mergeCells>
  <conditionalFormatting sqref="S4:Y8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N4:R8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workbookViewId="0">
      <selection activeCell="K4" sqref="K4:K8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65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0</v>
      </c>
      <c r="L4" s="36">
        <f t="shared" ref="L4:L8" si="0">K4-(SUM(N4:Y4))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0</v>
      </c>
      <c r="L5" s="36">
        <f t="shared" si="0"/>
        <v>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1</v>
      </c>
      <c r="L7" s="36">
        <f t="shared" si="0"/>
        <v>1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0</v>
      </c>
      <c r="L8" s="36">
        <f t="shared" si="0"/>
        <v>0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O1:O2"/>
    <mergeCell ref="P1:P2"/>
    <mergeCell ref="A15:AC15"/>
    <mergeCell ref="W1:W2"/>
    <mergeCell ref="X1:X2"/>
    <mergeCell ref="Y1:Y2"/>
    <mergeCell ref="A2:M2"/>
    <mergeCell ref="Q1:Q2"/>
    <mergeCell ref="R1:R2"/>
    <mergeCell ref="S1:S2"/>
    <mergeCell ref="T1:T2"/>
    <mergeCell ref="U1:U2"/>
    <mergeCell ref="V1:V2"/>
    <mergeCell ref="A1:C1"/>
    <mergeCell ref="D1:J1"/>
    <mergeCell ref="K1:M1"/>
    <mergeCell ref="N1:N2"/>
  </mergeCells>
  <conditionalFormatting sqref="S4:Y8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N4:R8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4" zoomScale="80" zoomScaleNormal="80" workbookViewId="0">
      <selection activeCell="A2" sqref="A2:Q2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20" style="1" customWidth="1"/>
    <col min="15" max="15" width="18.85546875" style="1" bestFit="1" customWidth="1"/>
    <col min="16" max="17" width="12.7109375" style="1" customWidth="1"/>
    <col min="18" max="16384" width="9.7109375" style="1"/>
  </cols>
  <sheetData>
    <row r="1" spans="1:17" ht="36" customHeight="1" x14ac:dyDescent="0.25">
      <c r="A1" s="99" t="s">
        <v>90</v>
      </c>
      <c r="B1" s="99"/>
      <c r="C1" s="99"/>
      <c r="D1" s="99" t="s">
        <v>58</v>
      </c>
      <c r="E1" s="99"/>
      <c r="F1" s="99"/>
      <c r="G1" s="99"/>
      <c r="H1" s="99"/>
      <c r="I1" s="99"/>
      <c r="J1" s="99"/>
      <c r="K1" s="109" t="s">
        <v>91</v>
      </c>
      <c r="L1" s="109"/>
      <c r="M1" s="109"/>
      <c r="N1" s="109"/>
      <c r="O1" s="109"/>
      <c r="P1" s="109"/>
      <c r="Q1" s="109"/>
    </row>
    <row r="2" spans="1:17" ht="30" customHeight="1" x14ac:dyDescent="0.25">
      <c r="A2" s="99" t="s">
        <v>39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40</v>
      </c>
      <c r="M3" s="30" t="s">
        <v>41</v>
      </c>
      <c r="N3" s="41" t="s">
        <v>68</v>
      </c>
      <c r="O3" s="41" t="s">
        <v>42</v>
      </c>
      <c r="P3" s="55"/>
      <c r="Q3" s="55"/>
    </row>
    <row r="4" spans="1:17" ht="69.75" customHeight="1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92">
        <f>REIT_SETIC!K4+ESAG!K4+CEART!K4+FAED!K4+CEAD!K4+CEFID!K4+CERES!K4+CEPLAN!K4+CCT!K4+CAV!K4+CEO!K4+CESFI!K4+CEAVI!K4+'Projeto 02'!K4+'Projeto 03'!K4+'Projeto 10'!K4</f>
        <v>339</v>
      </c>
      <c r="L4" s="36">
        <f>(REIT_SETIC!K4-REIT_SETIC!L4)+ESAG!K4-ESAG!L4+CEART!K4-CEART!L4+FAED!K4-FAED!L4+CEAD!K4-CEAD!L4+CEFID!K4-CEFID!L4+CERES!K4-CERES!L4+CEPLAN!K4-CEPLAN!L4+CCT!K4-CCT!L4+CAV!K4-CAV!L4+CEO!K4-CEO!L4+CESFI!K4-CESFI!L4+CEAVI!K4-CEAVI!L4+'Projeto 02'!K4-'Projeto 02'!L4+'Projeto 03'!K4-'Projeto 03'!L4+'Projeto 10'!K4-'Projeto 10'!L4</f>
        <v>0</v>
      </c>
      <c r="M4" s="37">
        <f>K4-L4</f>
        <v>339</v>
      </c>
      <c r="N4" s="46">
        <f>J4*K4</f>
        <v>1050001.6499999999</v>
      </c>
      <c r="O4" s="46">
        <f>J4*L4</f>
        <v>0</v>
      </c>
      <c r="P4" s="56"/>
      <c r="Q4" s="56"/>
    </row>
    <row r="5" spans="1:17" ht="74.25" customHeight="1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92">
        <f>REIT_SETIC!K5+ESAG!K5+CEART!K5+FAED!K5+CEAD!K5+CEFID!K5+CERES!K5+CEPLAN!K5+CCT!K5+CAV!K5+CEO!K5+CESFI!K5+CEAVI!K5+'Projeto 02'!K5+'Projeto 03'!K5+'Projeto 10'!K5</f>
        <v>670</v>
      </c>
      <c r="L5" s="36">
        <f>(REIT_SETIC!K5-REIT_SETIC!L5)+ESAG!K5-ESAG!L5+CEART!K5-CEART!L5+FAED!K5-FAED!L5+CEAD!K5-CEAD!L5+CEFID!K5-CEFID!L5+CERES!K5-CERES!L5+CEPLAN!K5-CEPLAN!L5+CCT!K5-CCT!L5+CAV!K5-CAV!L5+CEO!K5-CEO!L5+CESFI!K5-CESFI!L5+CEAVI!K5-CEAVI!L5+'Projeto 02'!K5-'Projeto 02'!L5+'Projeto 03'!K5-'Projeto 03'!L5+'Projeto 10'!K5-'Projeto 10'!L5</f>
        <v>0</v>
      </c>
      <c r="M5" s="37">
        <f t="shared" ref="M5:M8" si="0">K5-L5</f>
        <v>670</v>
      </c>
      <c r="N5" s="46">
        <f t="shared" ref="N5:N8" si="1">J5*K5</f>
        <v>2984997.4000000004</v>
      </c>
      <c r="O5" s="46">
        <f t="shared" ref="O5:O8" si="2">J5*L5</f>
        <v>0</v>
      </c>
      <c r="P5" s="57"/>
      <c r="Q5" s="57"/>
    </row>
    <row r="6" spans="1:17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92">
        <f>REIT_SETIC!K6+ESAG!K6+CEART!K6+FAED!K6+CEAD!K6+CEFID!K6+CERES!K6+CEPLAN!K6+CCT!K6+CAV!K6+CEO!K6+CESFI!K6+CEAVI!K6+'Projeto 02'!K6+'Projeto 03'!K6+'Projeto 10'!K6</f>
        <v>100</v>
      </c>
      <c r="L6" s="36">
        <f>(REIT_SETIC!K6-REIT_SETIC!L6)+ESAG!K6-ESAG!L6+CEART!K6-CEART!L6+FAED!K6-FAED!L6+CEAD!K6-CEAD!L6+CEFID!K6-CEFID!L6+CERES!K6-CERES!L6+CEPLAN!K6-CEPLAN!L6+CCT!K6-CCT!L6+CAV!K6-CAV!L6+CEO!K6-CEO!L6+CESFI!K6-CESFI!L6+CEAVI!K6-CEAVI!L6+'Projeto 02'!K6-'Projeto 02'!L6+'Projeto 03'!K6-'Projeto 03'!L6+'Projeto 10'!K6-'Projeto 10'!L6</f>
        <v>0</v>
      </c>
      <c r="M6" s="37">
        <f t="shared" si="0"/>
        <v>100</v>
      </c>
      <c r="N6" s="46">
        <f t="shared" si="1"/>
        <v>285000</v>
      </c>
      <c r="O6" s="46">
        <f t="shared" si="2"/>
        <v>0</v>
      </c>
      <c r="P6" s="56"/>
      <c r="Q6" s="56"/>
    </row>
    <row r="7" spans="1:17" ht="63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92">
        <f>REIT_SETIC!K7+ESAG!K7+CEART!K7+FAED!K7+CEAD!K7+CEFID!K7+CERES!K7+CEPLAN!K7+CCT!K7+CAV!K7+CEO!K7+CESFI!K7+CEAVI!K7+'Projeto 02'!K7+'Projeto 03'!K7+'Projeto 10'!K7</f>
        <v>241</v>
      </c>
      <c r="L7" s="36">
        <f>(REIT_SETIC!K7-REIT_SETIC!L7)+ESAG!K7-ESAG!L7+CEART!K7-CEART!L7+FAED!K7-FAED!L7+CEAD!K7-CEAD!L7+CEFID!K7-CEFID!L7+CERES!K7-CERES!L7+CEPLAN!K7-CEPLAN!L7+CCT!K7-CCT!L7+CAV!K7-CAV!L7+CEO!K7-CEO!L7+CESFI!K7-CESFI!L7+CEAVI!K7-CEAVI!L7+'Projeto 02'!K7-'Projeto 02'!L7+'Projeto 03'!K7-'Projeto 03'!L7+'Projeto 10'!K7-'Projeto 10'!L7</f>
        <v>0</v>
      </c>
      <c r="M7" s="37">
        <f t="shared" si="0"/>
        <v>241</v>
      </c>
      <c r="N7" s="46">
        <f t="shared" si="1"/>
        <v>952000.61</v>
      </c>
      <c r="O7" s="46">
        <f t="shared" si="2"/>
        <v>0</v>
      </c>
      <c r="P7" s="56"/>
      <c r="Q7" s="56"/>
    </row>
    <row r="8" spans="1:17" ht="65.25" customHeight="1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92">
        <f>REIT_SETIC!K8+ESAG!K8+CEART!K8+FAED!K8+CEAD!K8+CEFID!K8+CERES!K8+CEPLAN!K8+CCT!K8+CAV!K8+CEO!K8+CESFI!K8+CEAVI!K8+'Projeto 02'!K8+'Projeto 03'!K8+'Projeto 10'!K8</f>
        <v>850</v>
      </c>
      <c r="L8" s="36">
        <f>(REIT_SETIC!K8-REIT_SETIC!L8)+ESAG!K8-ESAG!L8+CEART!K8-CEART!L8+FAED!K8-FAED!L8+CEAD!K8-CEAD!L8+CEFID!K8-CEFID!L8+CERES!K8-CERES!L8+CEPLAN!K8-CEPLAN!L8+CCT!K8-CCT!L8+CAV!K8-CAV!L8+CEO!K8-CEO!L8+CESFI!K8-CESFI!L8+CEAVI!K8-CEAVI!L8+'Projeto 02'!K8-'Projeto 02'!L8+'Projeto 03'!K8-'Projeto 03'!L8+'Projeto 10'!K8-'Projeto 10'!L8</f>
        <v>0</v>
      </c>
      <c r="M8" s="37">
        <f t="shared" si="0"/>
        <v>850</v>
      </c>
      <c r="N8" s="46">
        <f t="shared" si="1"/>
        <v>4344996</v>
      </c>
      <c r="O8" s="46">
        <f t="shared" si="2"/>
        <v>0</v>
      </c>
      <c r="P8" s="56"/>
      <c r="Q8" s="56"/>
    </row>
    <row r="9" spans="1:17" ht="24" customHeight="1" x14ac:dyDescent="0.25">
      <c r="K9" s="54"/>
      <c r="L9" s="48"/>
      <c r="M9" s="49"/>
      <c r="N9" s="50">
        <f>SUM(N4:N8)</f>
        <v>9616995.6600000001</v>
      </c>
      <c r="O9" s="50">
        <f>SUM(O4:O8)</f>
        <v>0</v>
      </c>
      <c r="P9" s="58"/>
      <c r="Q9" s="58"/>
    </row>
    <row r="10" spans="1:17" s="42" customFormat="1" ht="24" customHeight="1" x14ac:dyDescent="0.25">
      <c r="A10" s="3"/>
      <c r="B10" s="4"/>
      <c r="C10" s="8"/>
      <c r="D10" s="27"/>
      <c r="E10" s="9"/>
      <c r="F10" s="9"/>
      <c r="G10" s="8"/>
      <c r="H10" s="25"/>
      <c r="I10" s="25"/>
      <c r="J10" s="2"/>
      <c r="K10" s="54"/>
      <c r="L10" s="48"/>
      <c r="M10" s="49"/>
      <c r="N10" s="51"/>
      <c r="O10" s="47"/>
    </row>
    <row r="11" spans="1:17" ht="15.75" customHeight="1" x14ac:dyDescent="0.25">
      <c r="K11" s="54"/>
    </row>
    <row r="12" spans="1:17" ht="15.75" customHeight="1" x14ac:dyDescent="0.25">
      <c r="K12" s="100" t="s">
        <v>93</v>
      </c>
      <c r="L12" s="101"/>
      <c r="M12" s="101"/>
      <c r="N12" s="101"/>
      <c r="O12" s="102"/>
    </row>
    <row r="13" spans="1:17" ht="15.75" customHeight="1" x14ac:dyDescent="0.25">
      <c r="K13" s="103" t="s">
        <v>64</v>
      </c>
      <c r="L13" s="104"/>
      <c r="M13" s="104"/>
      <c r="N13" s="104"/>
      <c r="O13" s="105"/>
    </row>
    <row r="14" spans="1:17" ht="31.5" customHeight="1" x14ac:dyDescent="0.25">
      <c r="K14" s="106" t="s">
        <v>91</v>
      </c>
      <c r="L14" s="107"/>
      <c r="M14" s="107"/>
      <c r="N14" s="107"/>
      <c r="O14" s="108"/>
    </row>
    <row r="15" spans="1:17" ht="15.75" x14ac:dyDescent="0.25">
      <c r="E15" s="60"/>
      <c r="K15" s="113" t="s">
        <v>46</v>
      </c>
      <c r="L15" s="114"/>
      <c r="M15" s="114"/>
      <c r="N15" s="114"/>
      <c r="O15" s="43">
        <f>N9</f>
        <v>9616995.6600000001</v>
      </c>
    </row>
    <row r="16" spans="1:17" ht="15.75" customHeight="1" x14ac:dyDescent="0.25">
      <c r="E16" s="60"/>
      <c r="K16" s="115" t="s">
        <v>43</v>
      </c>
      <c r="L16" s="116"/>
      <c r="M16" s="116"/>
      <c r="N16" s="116"/>
      <c r="O16" s="44">
        <f>O9</f>
        <v>0</v>
      </c>
    </row>
    <row r="17" spans="11:15" ht="15.75" x14ac:dyDescent="0.25">
      <c r="K17" s="115" t="s">
        <v>44</v>
      </c>
      <c r="L17" s="116"/>
      <c r="M17" s="116"/>
      <c r="N17" s="116"/>
      <c r="O17" s="59">
        <f>P9</f>
        <v>0</v>
      </c>
    </row>
    <row r="18" spans="11:15" ht="15.75" x14ac:dyDescent="0.25">
      <c r="K18" s="117" t="s">
        <v>45</v>
      </c>
      <c r="L18" s="118"/>
      <c r="M18" s="118"/>
      <c r="N18" s="118"/>
      <c r="O18" s="45">
        <f>O16/O15</f>
        <v>0</v>
      </c>
    </row>
    <row r="19" spans="11:15" ht="16.5" customHeight="1" x14ac:dyDescent="0.25">
      <c r="K19" s="110" t="s">
        <v>57</v>
      </c>
      <c r="L19" s="111"/>
      <c r="M19" s="111"/>
      <c r="N19" s="111"/>
      <c r="O19" s="112"/>
    </row>
    <row r="24" spans="11:15" ht="15.75" customHeight="1" x14ac:dyDescent="0.25"/>
    <row r="26" spans="11:15" ht="15.75" customHeight="1" x14ac:dyDescent="0.25"/>
    <row r="32" spans="11:15" ht="30.75" customHeight="1" x14ac:dyDescent="0.25"/>
  </sheetData>
  <mergeCells count="12">
    <mergeCell ref="K19:O19"/>
    <mergeCell ref="K15:N15"/>
    <mergeCell ref="K16:N16"/>
    <mergeCell ref="K17:N17"/>
    <mergeCell ref="K18:N18"/>
    <mergeCell ref="K12:O12"/>
    <mergeCell ref="K13:O13"/>
    <mergeCell ref="K14:O14"/>
    <mergeCell ref="D1:J1"/>
    <mergeCell ref="A1:C1"/>
    <mergeCell ref="K1:Q1"/>
    <mergeCell ref="A2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12" customWidth="1"/>
    <col min="2" max="2" width="6.85546875" style="12" customWidth="1"/>
    <col min="3" max="3" width="31" style="12" customWidth="1"/>
    <col min="4" max="4" width="8.5703125" style="12" bestFit="1" customWidth="1"/>
    <col min="5" max="5" width="9.5703125" style="12" customWidth="1"/>
    <col min="6" max="6" width="14.7109375" style="12" customWidth="1"/>
    <col min="7" max="7" width="16" style="12" customWidth="1"/>
    <col min="8" max="8" width="11.140625" style="12" customWidth="1"/>
    <col min="9" max="16384" width="9.140625" style="12"/>
  </cols>
  <sheetData>
    <row r="1" spans="1:8" ht="20.25" customHeight="1" x14ac:dyDescent="0.2">
      <c r="A1" s="120" t="s">
        <v>13</v>
      </c>
      <c r="B1" s="120"/>
      <c r="C1" s="120"/>
      <c r="D1" s="120"/>
      <c r="E1" s="120"/>
      <c r="F1" s="120"/>
      <c r="G1" s="120"/>
      <c r="H1" s="120"/>
    </row>
    <row r="2" spans="1:8" ht="20.25" x14ac:dyDescent="0.2">
      <c r="B2" s="13"/>
    </row>
    <row r="3" spans="1:8" ht="47.25" customHeight="1" x14ac:dyDescent="0.2">
      <c r="A3" s="121" t="s">
        <v>14</v>
      </c>
      <c r="B3" s="121"/>
      <c r="C3" s="121"/>
      <c r="D3" s="121"/>
      <c r="E3" s="121"/>
      <c r="F3" s="121"/>
      <c r="G3" s="121"/>
      <c r="H3" s="121"/>
    </row>
    <row r="4" spans="1:8" ht="35.25" customHeight="1" x14ac:dyDescent="0.2">
      <c r="B4" s="14"/>
    </row>
    <row r="5" spans="1:8" ht="15" customHeight="1" x14ac:dyDescent="0.2">
      <c r="A5" s="122" t="s">
        <v>15</v>
      </c>
      <c r="B5" s="122"/>
      <c r="C5" s="122"/>
      <c r="D5" s="122"/>
      <c r="E5" s="122"/>
      <c r="F5" s="122"/>
      <c r="G5" s="122"/>
      <c r="H5" s="122"/>
    </row>
    <row r="6" spans="1:8" ht="15" customHeight="1" x14ac:dyDescent="0.2">
      <c r="A6" s="122" t="s">
        <v>16</v>
      </c>
      <c r="B6" s="122"/>
      <c r="C6" s="122"/>
      <c r="D6" s="122"/>
      <c r="E6" s="122"/>
      <c r="F6" s="122"/>
      <c r="G6" s="122"/>
      <c r="H6" s="122"/>
    </row>
    <row r="7" spans="1:8" ht="15" customHeight="1" x14ac:dyDescent="0.2">
      <c r="A7" s="122" t="s">
        <v>17</v>
      </c>
      <c r="B7" s="122"/>
      <c r="C7" s="122"/>
      <c r="D7" s="122"/>
      <c r="E7" s="122"/>
      <c r="F7" s="122"/>
      <c r="G7" s="122"/>
      <c r="H7" s="122"/>
    </row>
    <row r="8" spans="1:8" ht="15" customHeight="1" x14ac:dyDescent="0.2">
      <c r="A8" s="122" t="s">
        <v>18</v>
      </c>
      <c r="B8" s="122"/>
      <c r="C8" s="122"/>
      <c r="D8" s="122"/>
      <c r="E8" s="122"/>
      <c r="F8" s="122"/>
      <c r="G8" s="122"/>
      <c r="H8" s="122"/>
    </row>
    <row r="9" spans="1:8" ht="30" customHeight="1" x14ac:dyDescent="0.2">
      <c r="B9" s="15"/>
    </row>
    <row r="10" spans="1:8" ht="105" customHeight="1" x14ac:dyDescent="0.2">
      <c r="A10" s="123" t="s">
        <v>19</v>
      </c>
      <c r="B10" s="123"/>
      <c r="C10" s="123"/>
      <c r="D10" s="123"/>
      <c r="E10" s="123"/>
      <c r="F10" s="123"/>
      <c r="G10" s="123"/>
      <c r="H10" s="123"/>
    </row>
    <row r="11" spans="1:8" ht="15.75" thickBot="1" x14ac:dyDescent="0.25">
      <c r="B11" s="16"/>
    </row>
    <row r="12" spans="1:8" ht="48.75" thickBot="1" x14ac:dyDescent="0.25">
      <c r="A12" s="17" t="s">
        <v>11</v>
      </c>
      <c r="B12" s="17" t="s">
        <v>9</v>
      </c>
      <c r="C12" s="18" t="s">
        <v>20</v>
      </c>
      <c r="D12" s="18" t="s">
        <v>10</v>
      </c>
      <c r="E12" s="18" t="s">
        <v>21</v>
      </c>
      <c r="F12" s="18" t="s">
        <v>22</v>
      </c>
      <c r="G12" s="18" t="s">
        <v>23</v>
      </c>
      <c r="H12" s="18" t="s">
        <v>24</v>
      </c>
    </row>
    <row r="13" spans="1:8" ht="15.75" thickBot="1" x14ac:dyDescent="0.25">
      <c r="A13" s="19"/>
      <c r="B13" s="19"/>
      <c r="C13" s="20"/>
      <c r="D13" s="20"/>
      <c r="E13" s="20"/>
      <c r="F13" s="20"/>
      <c r="G13" s="20"/>
      <c r="H13" s="20"/>
    </row>
    <row r="14" spans="1:8" ht="15.75" thickBot="1" x14ac:dyDescent="0.25">
      <c r="A14" s="19"/>
      <c r="B14" s="19"/>
      <c r="C14" s="20"/>
      <c r="D14" s="20"/>
      <c r="E14" s="20"/>
      <c r="F14" s="20"/>
      <c r="G14" s="20"/>
      <c r="H14" s="20"/>
    </row>
    <row r="15" spans="1:8" ht="15.75" thickBot="1" x14ac:dyDescent="0.25">
      <c r="A15" s="19"/>
      <c r="B15" s="19"/>
      <c r="C15" s="20"/>
      <c r="D15" s="20"/>
      <c r="E15" s="20"/>
      <c r="F15" s="20"/>
      <c r="G15" s="20"/>
      <c r="H15" s="20"/>
    </row>
    <row r="16" spans="1:8" ht="15.75" thickBot="1" x14ac:dyDescent="0.25">
      <c r="A16" s="19"/>
      <c r="B16" s="19"/>
      <c r="C16" s="20"/>
      <c r="D16" s="20"/>
      <c r="E16" s="20"/>
      <c r="F16" s="20"/>
      <c r="G16" s="20"/>
      <c r="H16" s="20"/>
    </row>
    <row r="17" spans="1:8" ht="15.75" thickBot="1" x14ac:dyDescent="0.25">
      <c r="A17" s="21"/>
      <c r="B17" s="21"/>
      <c r="C17" s="22"/>
      <c r="D17" s="22"/>
      <c r="E17" s="22"/>
      <c r="F17" s="22"/>
      <c r="G17" s="22"/>
      <c r="H17" s="22"/>
    </row>
    <row r="18" spans="1:8" ht="42" customHeight="1" x14ac:dyDescent="0.2">
      <c r="B18" s="23"/>
      <c r="C18" s="24"/>
      <c r="D18" s="24"/>
      <c r="E18" s="24"/>
      <c r="F18" s="24"/>
      <c r="G18" s="24"/>
      <c r="H18" s="24"/>
    </row>
    <row r="19" spans="1:8" ht="15" customHeight="1" x14ac:dyDescent="0.2">
      <c r="A19" s="124" t="s">
        <v>25</v>
      </c>
      <c r="B19" s="124"/>
      <c r="C19" s="124"/>
      <c r="D19" s="124"/>
      <c r="E19" s="124"/>
      <c r="F19" s="124"/>
      <c r="G19" s="124"/>
      <c r="H19" s="124"/>
    </row>
    <row r="20" spans="1:8" ht="14.25" x14ac:dyDescent="0.2">
      <c r="A20" s="125" t="s">
        <v>26</v>
      </c>
      <c r="B20" s="125"/>
      <c r="C20" s="125"/>
      <c r="D20" s="125"/>
      <c r="E20" s="125"/>
      <c r="F20" s="125"/>
      <c r="G20" s="125"/>
      <c r="H20" s="125"/>
    </row>
    <row r="21" spans="1:8" ht="15" x14ac:dyDescent="0.2">
      <c r="B21" s="16"/>
    </row>
    <row r="22" spans="1:8" ht="15" x14ac:dyDescent="0.2">
      <c r="B22" s="16"/>
    </row>
    <row r="23" spans="1:8" ht="15" x14ac:dyDescent="0.2">
      <c r="B23" s="16"/>
    </row>
    <row r="24" spans="1:8" ht="15" customHeight="1" x14ac:dyDescent="0.2">
      <c r="A24" s="126" t="s">
        <v>27</v>
      </c>
      <c r="B24" s="126"/>
      <c r="C24" s="126"/>
      <c r="D24" s="126"/>
      <c r="E24" s="126"/>
      <c r="F24" s="126"/>
      <c r="G24" s="126"/>
      <c r="H24" s="126"/>
    </row>
    <row r="25" spans="1:8" ht="15" customHeight="1" x14ac:dyDescent="0.2">
      <c r="A25" s="126" t="s">
        <v>28</v>
      </c>
      <c r="B25" s="126"/>
      <c r="C25" s="126"/>
      <c r="D25" s="126"/>
      <c r="E25" s="126"/>
      <c r="F25" s="126"/>
      <c r="G25" s="126"/>
      <c r="H25" s="126"/>
    </row>
    <row r="26" spans="1:8" ht="15" customHeight="1" x14ac:dyDescent="0.2">
      <c r="A26" s="119" t="s">
        <v>29</v>
      </c>
      <c r="B26" s="119"/>
      <c r="C26" s="119"/>
      <c r="D26" s="119"/>
      <c r="E26" s="119"/>
      <c r="F26" s="119"/>
      <c r="G26" s="119"/>
      <c r="H26" s="11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8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8" ht="18" customHeight="1" x14ac:dyDescent="0.25">
      <c r="A2" s="99" t="s">
        <v>32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8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8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0">
        <v>3097.35</v>
      </c>
      <c r="K4" s="35">
        <v>0</v>
      </c>
      <c r="L4" s="36">
        <f>K4-(SUM(N4:X4))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8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1">
        <v>4455.22</v>
      </c>
      <c r="K5" s="35">
        <v>70</v>
      </c>
      <c r="L5" s="36">
        <f>K5-(SUM(N5:X5))</f>
        <v>70</v>
      </c>
      <c r="M5" s="39" t="str">
        <f t="shared" ref="M5:M8" si="0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8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0">
        <v>2850</v>
      </c>
      <c r="K6" s="35">
        <v>0</v>
      </c>
      <c r="L6" s="36">
        <f>K6-(SUM(N6:X6))</f>
        <v>0</v>
      </c>
      <c r="M6" s="39" t="str">
        <f t="shared" si="0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8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>K7-(SUM(N7:X7))</f>
        <v>0</v>
      </c>
      <c r="M7" s="39" t="str">
        <f t="shared" si="0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8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3">
        <v>5111.76</v>
      </c>
      <c r="K8" s="35">
        <v>69</v>
      </c>
      <c r="L8" s="36">
        <f>K8-(SUM(N8:X8))</f>
        <v>69</v>
      </c>
      <c r="M8" s="39" t="str">
        <f t="shared" si="0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1" spans="1:28" x14ac:dyDescent="0.25">
      <c r="D11" s="64" t="s">
        <v>80</v>
      </c>
    </row>
    <row r="13" spans="1:28" x14ac:dyDescent="0.25">
      <c r="D13" s="27" t="s">
        <v>51</v>
      </c>
    </row>
    <row r="15" spans="1:28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</row>
    <row r="16" spans="1:28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</row>
    <row r="17" spans="1:28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</row>
    <row r="18" spans="1:28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</row>
    <row r="19" spans="1:28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</row>
    <row r="20" spans="1:28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</row>
    <row r="21" spans="1:28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</row>
    <row r="22" spans="1:28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</row>
    <row r="23" spans="1:28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</row>
    <row r="24" spans="1:28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28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</row>
    <row r="26" spans="1:28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</row>
  </sheetData>
  <mergeCells count="17">
    <mergeCell ref="T1:T2"/>
    <mergeCell ref="U1:U2"/>
    <mergeCell ref="A15:AB15"/>
    <mergeCell ref="Y1:Y2"/>
    <mergeCell ref="A2:M2"/>
    <mergeCell ref="P1:P2"/>
    <mergeCell ref="Q1:Q2"/>
    <mergeCell ref="A1:C1"/>
    <mergeCell ref="D1:J1"/>
    <mergeCell ref="K1:M1"/>
    <mergeCell ref="N1:N2"/>
    <mergeCell ref="O1:O2"/>
    <mergeCell ref="V1:V2"/>
    <mergeCell ref="W1:W2"/>
    <mergeCell ref="X1:X2"/>
    <mergeCell ref="R1:R2"/>
    <mergeCell ref="S1:S2"/>
  </mergeCells>
  <conditionalFormatting sqref="S4:Y8">
    <cfRule type="cellIs" dxfId="89" priority="4" stopIfTrue="1" operator="greaterThan">
      <formula>0</formula>
    </cfRule>
    <cfRule type="cellIs" dxfId="88" priority="5" stopIfTrue="1" operator="greaterThan">
      <formula>0</formula>
    </cfRule>
    <cfRule type="cellIs" dxfId="87" priority="6" stopIfTrue="1" operator="greaterThan">
      <formula>0</formula>
    </cfRule>
  </conditionalFormatting>
  <conditionalFormatting sqref="N4:R8">
    <cfRule type="cellIs" dxfId="86" priority="1" stopIfTrue="1" operator="greaterThan">
      <formula>0</formula>
    </cfRule>
    <cfRule type="cellIs" dxfId="85" priority="2" stopIfTrue="1" operator="greaterThan">
      <formula>0</formula>
    </cfRule>
    <cfRule type="cellIs" dxfId="8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33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0</v>
      </c>
      <c r="L4" s="36">
        <f t="shared" ref="L4:L8" si="0">K4-(SUM(N4:Y4))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40</v>
      </c>
      <c r="L5" s="36">
        <f t="shared" si="0"/>
        <v>40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54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94</v>
      </c>
      <c r="L8" s="36">
        <f t="shared" si="0"/>
        <v>94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9" x14ac:dyDescent="0.25">
      <c r="J9" s="76"/>
    </row>
    <row r="10" spans="1:29" x14ac:dyDescent="0.25">
      <c r="J10" s="76"/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R1:R2"/>
    <mergeCell ref="S1:S2"/>
    <mergeCell ref="A15:AC15"/>
    <mergeCell ref="Y1:Y2"/>
    <mergeCell ref="A2:M2"/>
    <mergeCell ref="A1:C1"/>
    <mergeCell ref="D1:J1"/>
    <mergeCell ref="K1:M1"/>
    <mergeCell ref="T1:T2"/>
    <mergeCell ref="U1:U2"/>
    <mergeCell ref="V1:V2"/>
    <mergeCell ref="W1:W2"/>
    <mergeCell ref="X1:X2"/>
    <mergeCell ref="N1:N2"/>
    <mergeCell ref="O1:O2"/>
    <mergeCell ref="P1:P2"/>
    <mergeCell ref="Q1:Q2"/>
  </mergeCells>
  <conditionalFormatting sqref="S4:Y8">
    <cfRule type="cellIs" dxfId="83" priority="4" stopIfTrue="1" operator="greaterThan">
      <formula>0</formula>
    </cfRule>
    <cfRule type="cellIs" dxfId="82" priority="5" stopIfTrue="1" operator="greaterThan">
      <formula>0</formula>
    </cfRule>
    <cfRule type="cellIs" dxfId="81" priority="6" stopIfTrue="1" operator="greaterThan">
      <formula>0</formula>
    </cfRule>
  </conditionalFormatting>
  <conditionalFormatting sqref="N4:R8">
    <cfRule type="cellIs" dxfId="80" priority="1" stopIfTrue="1" operator="greaterThan">
      <formula>0</formula>
    </cfRule>
    <cfRule type="cellIs" dxfId="79" priority="2" stopIfTrue="1" operator="greaterThan">
      <formula>0</formula>
    </cfRule>
    <cfRule type="cellIs" dxfId="7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34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34</v>
      </c>
      <c r="L4" s="36">
        <f t="shared" ref="L4:L8" si="0">K4-(SUM(N4:Y4))</f>
        <v>34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50</v>
      </c>
      <c r="L5" s="36">
        <f t="shared" si="0"/>
        <v>50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74</v>
      </c>
      <c r="L8" s="36">
        <f t="shared" si="0"/>
        <v>74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X1:X2"/>
    <mergeCell ref="U1:U2"/>
    <mergeCell ref="A15:AC15"/>
    <mergeCell ref="A2:M2"/>
    <mergeCell ref="Q1:Q2"/>
    <mergeCell ref="R1:R2"/>
    <mergeCell ref="S1:S2"/>
    <mergeCell ref="T1:T2"/>
    <mergeCell ref="A1:C1"/>
    <mergeCell ref="D1:J1"/>
    <mergeCell ref="K1:M1"/>
    <mergeCell ref="N1:N2"/>
    <mergeCell ref="O1:O2"/>
    <mergeCell ref="P1:P2"/>
    <mergeCell ref="Y1:Y2"/>
    <mergeCell ref="V1:V2"/>
    <mergeCell ref="W1:W2"/>
  </mergeCells>
  <conditionalFormatting sqref="S4:Y8">
    <cfRule type="cellIs" dxfId="77" priority="4" stopIfTrue="1" operator="greaterThan">
      <formula>0</formula>
    </cfRule>
    <cfRule type="cellIs" dxfId="76" priority="5" stopIfTrue="1" operator="greaterThan">
      <formula>0</formula>
    </cfRule>
    <cfRule type="cellIs" dxfId="75" priority="6" stopIfTrue="1" operator="greaterThan">
      <formula>0</formula>
    </cfRule>
  </conditionalFormatting>
  <conditionalFormatting sqref="N4:R8">
    <cfRule type="cellIs" dxfId="74" priority="1" stopIfTrue="1" operator="greaterThan">
      <formula>0</formula>
    </cfRule>
    <cfRule type="cellIs" dxfId="73" priority="2" stopIfTrue="1" operator="greaterThan">
      <formula>0</formula>
    </cfRule>
    <cfRule type="cellIs" dxfId="7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35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0">
        <v>3097.35</v>
      </c>
      <c r="K4" s="35">
        <v>50</v>
      </c>
      <c r="L4" s="36">
        <f t="shared" ref="L4:L8" si="0">K4-(SUM(N4:Y4))</f>
        <v>50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1">
        <v>4455.22</v>
      </c>
      <c r="K5" s="35">
        <v>50</v>
      </c>
      <c r="L5" s="36">
        <f t="shared" si="0"/>
        <v>50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0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60</v>
      </c>
      <c r="L7" s="36">
        <f t="shared" si="0"/>
        <v>60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3">
        <v>5111.76</v>
      </c>
      <c r="K8" s="35">
        <v>23</v>
      </c>
      <c r="L8" s="36">
        <f t="shared" si="0"/>
        <v>23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W1:W2"/>
    <mergeCell ref="X1:X2"/>
    <mergeCell ref="A15:AC15"/>
    <mergeCell ref="Y1:Y2"/>
    <mergeCell ref="A2:M2"/>
    <mergeCell ref="Q1:Q2"/>
    <mergeCell ref="R1:R2"/>
    <mergeCell ref="S1:S2"/>
    <mergeCell ref="T1:T2"/>
    <mergeCell ref="V1:V2"/>
    <mergeCell ref="A1:C1"/>
    <mergeCell ref="D1:J1"/>
    <mergeCell ref="K1:M1"/>
    <mergeCell ref="N1:N2"/>
    <mergeCell ref="O1:O2"/>
    <mergeCell ref="P1:P2"/>
    <mergeCell ref="U1:U2"/>
  </mergeCells>
  <conditionalFormatting sqref="S4:Y8">
    <cfRule type="cellIs" dxfId="71" priority="4" stopIfTrue="1" operator="greaterThan">
      <formula>0</formula>
    </cfRule>
    <cfRule type="cellIs" dxfId="70" priority="5" stopIfTrue="1" operator="greaterThan">
      <formula>0</formula>
    </cfRule>
    <cfRule type="cellIs" dxfId="69" priority="6" stopIfTrue="1" operator="greaterThan">
      <formula>0</formula>
    </cfRule>
  </conditionalFormatting>
  <conditionalFormatting sqref="N4:R8">
    <cfRule type="cellIs" dxfId="68" priority="1" stopIfTrue="1" operator="greaterThan">
      <formula>0</formula>
    </cfRule>
    <cfRule type="cellIs" dxfId="67" priority="2" stopIfTrue="1" operator="greaterThan">
      <formula>0</formula>
    </cfRule>
    <cfRule type="cellIs" dxfId="6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80" zoomScaleNormal="8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36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50</v>
      </c>
      <c r="L4" s="36">
        <f t="shared" ref="L4:L8" si="0">K4-(SUM(N4:Y4))</f>
        <v>50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100</v>
      </c>
      <c r="L5" s="36">
        <f t="shared" si="0"/>
        <v>100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68</v>
      </c>
      <c r="L8" s="36">
        <f t="shared" si="0"/>
        <v>68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9" x14ac:dyDescent="0.25">
      <c r="J9" s="76"/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W1:W2"/>
    <mergeCell ref="X1:X2"/>
    <mergeCell ref="A15:AC15"/>
    <mergeCell ref="Y1:Y2"/>
    <mergeCell ref="A2:M2"/>
    <mergeCell ref="Q1:Q2"/>
    <mergeCell ref="R1:R2"/>
    <mergeCell ref="S1:S2"/>
    <mergeCell ref="T1:T2"/>
    <mergeCell ref="V1:V2"/>
    <mergeCell ref="A1:C1"/>
    <mergeCell ref="D1:J1"/>
    <mergeCell ref="K1:M1"/>
    <mergeCell ref="N1:N2"/>
    <mergeCell ref="O1:O2"/>
    <mergeCell ref="P1:P2"/>
    <mergeCell ref="U1:U2"/>
  </mergeCells>
  <conditionalFormatting sqref="N4:R8">
    <cfRule type="cellIs" dxfId="65" priority="1" stopIfTrue="1" operator="greaterThan">
      <formula>0</formula>
    </cfRule>
    <cfRule type="cellIs" dxfId="64" priority="2" stopIfTrue="1" operator="greaterThan">
      <formula>0</formula>
    </cfRule>
    <cfRule type="cellIs" dxfId="63" priority="3" stopIfTrue="1" operator="greaterThan">
      <formula>0</formula>
    </cfRule>
  </conditionalFormatting>
  <conditionalFormatting sqref="S4:Y8">
    <cfRule type="cellIs" dxfId="62" priority="4" stopIfTrue="1" operator="greaterThan">
      <formula>0</formula>
    </cfRule>
    <cfRule type="cellIs" dxfId="61" priority="5" stopIfTrue="1" operator="greaterThan">
      <formula>0</formula>
    </cfRule>
    <cfRule type="cellIs" dxfId="60" priority="6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30</v>
      </c>
      <c r="L4" s="36">
        <f t="shared" ref="L4:L8" si="0">K4-(SUM(N4:Y4))</f>
        <v>30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30</v>
      </c>
      <c r="L5" s="36">
        <f t="shared" si="0"/>
        <v>30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32</v>
      </c>
      <c r="L8" s="36">
        <f t="shared" si="0"/>
        <v>32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9" x14ac:dyDescent="0.25">
      <c r="J9" s="76"/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O1:O2"/>
    <mergeCell ref="P1:P2"/>
    <mergeCell ref="A15:AC15"/>
    <mergeCell ref="W1:W2"/>
    <mergeCell ref="X1:X2"/>
    <mergeCell ref="Y1:Y2"/>
    <mergeCell ref="A2:M2"/>
    <mergeCell ref="Q1:Q2"/>
    <mergeCell ref="R1:R2"/>
    <mergeCell ref="S1:S2"/>
    <mergeCell ref="T1:T2"/>
    <mergeCell ref="U1:U2"/>
    <mergeCell ref="V1:V2"/>
    <mergeCell ref="A1:C1"/>
    <mergeCell ref="D1:J1"/>
    <mergeCell ref="K1:M1"/>
    <mergeCell ref="N1:N2"/>
  </mergeCells>
  <conditionalFormatting sqref="S4:Y8">
    <cfRule type="cellIs" dxfId="59" priority="4" stopIfTrue="1" operator="greaterThan">
      <formula>0</formula>
    </cfRule>
    <cfRule type="cellIs" dxfId="58" priority="5" stopIfTrue="1" operator="greaterThan">
      <formula>0</formula>
    </cfRule>
    <cfRule type="cellIs" dxfId="57" priority="6" stopIfTrue="1" operator="greaterThan">
      <formula>0</formula>
    </cfRule>
  </conditionalFormatting>
  <conditionalFormatting sqref="N4:R8">
    <cfRule type="cellIs" dxfId="56" priority="1" stopIfTrue="1" operator="greaterThan">
      <formula>0</formula>
    </cfRule>
    <cfRule type="cellIs" dxfId="55" priority="2" stopIfTrue="1" operator="greaterThan">
      <formula>0</formula>
    </cfRule>
    <cfRule type="cellIs" dxfId="5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="80" zoomScaleNormal="8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9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9" ht="18" customHeight="1" x14ac:dyDescent="0.25">
      <c r="A2" s="99" t="s">
        <v>52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9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9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25</v>
      </c>
      <c r="L4" s="36">
        <f t="shared" ref="L4:L8" si="0">K4-(SUM(N4:Y4))</f>
        <v>25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9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53</v>
      </c>
      <c r="L5" s="36">
        <f t="shared" si="0"/>
        <v>53</v>
      </c>
      <c r="M5" s="39" t="str">
        <f t="shared" ref="M5:M8" si="1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9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0</v>
      </c>
      <c r="L6" s="36">
        <f t="shared" si="0"/>
        <v>0</v>
      </c>
      <c r="M6" s="39" t="str">
        <f t="shared" si="1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9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0</v>
      </c>
      <c r="L7" s="36">
        <f t="shared" si="0"/>
        <v>0</v>
      </c>
      <c r="M7" s="39" t="str">
        <f t="shared" si="1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9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36</v>
      </c>
      <c r="L8" s="36">
        <f t="shared" si="0"/>
        <v>36</v>
      </c>
      <c r="M8" s="39" t="str">
        <f t="shared" si="1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9" x14ac:dyDescent="0.25">
      <c r="J9" s="76"/>
    </row>
    <row r="11" spans="1:29" x14ac:dyDescent="0.25">
      <c r="D11" s="64" t="s">
        <v>80</v>
      </c>
    </row>
    <row r="13" spans="1:29" x14ac:dyDescent="0.25">
      <c r="D13" s="27" t="s">
        <v>51</v>
      </c>
    </row>
    <row r="15" spans="1:29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1:29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</sheetData>
  <mergeCells count="17">
    <mergeCell ref="O1:O2"/>
    <mergeCell ref="P1:P2"/>
    <mergeCell ref="A15:AC15"/>
    <mergeCell ref="W1:W2"/>
    <mergeCell ref="X1:X2"/>
    <mergeCell ref="Y1:Y2"/>
    <mergeCell ref="A2:M2"/>
    <mergeCell ref="Q1:Q2"/>
    <mergeCell ref="R1:R2"/>
    <mergeCell ref="S1:S2"/>
    <mergeCell ref="T1:T2"/>
    <mergeCell ref="U1:U2"/>
    <mergeCell ref="V1:V2"/>
    <mergeCell ref="A1:C1"/>
    <mergeCell ref="D1:J1"/>
    <mergeCell ref="K1:M1"/>
    <mergeCell ref="N1:N2"/>
  </mergeCells>
  <conditionalFormatting sqref="S4:Y8">
    <cfRule type="cellIs" dxfId="53" priority="4" stopIfTrue="1" operator="greaterThan">
      <formula>0</formula>
    </cfRule>
    <cfRule type="cellIs" dxfId="52" priority="5" stopIfTrue="1" operator="greaterThan">
      <formula>0</formula>
    </cfRule>
    <cfRule type="cellIs" dxfId="51" priority="6" stopIfTrue="1" operator="greaterThan">
      <formula>0</formula>
    </cfRule>
  </conditionalFormatting>
  <conditionalFormatting sqref="N4:R8">
    <cfRule type="cellIs" dxfId="50" priority="1" stopIfTrue="1" operator="greaterThan">
      <formula>0</formula>
    </cfRule>
    <cfRule type="cellIs" dxfId="49" priority="2" stopIfTrue="1" operator="greaterThan">
      <formula>0</formula>
    </cfRule>
    <cfRule type="cellIs" dxfId="4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zoomScale="90" zoomScaleNormal="90" workbookViewId="0">
      <selection activeCell="A19" sqref="A19"/>
    </sheetView>
  </sheetViews>
  <sheetFormatPr defaultColWidth="9.7109375" defaultRowHeight="15" x14ac:dyDescent="0.25"/>
  <cols>
    <col min="1" max="1" width="14" style="3" customWidth="1"/>
    <col min="2" max="2" width="5.42578125" style="4" bestFit="1" customWidth="1"/>
    <col min="3" max="3" width="5.28515625" style="8" bestFit="1" customWidth="1"/>
    <col min="4" max="4" width="38.28515625" style="27" customWidth="1"/>
    <col min="5" max="5" width="11.28515625" style="9" customWidth="1"/>
    <col min="6" max="6" width="28" style="9" customWidth="1"/>
    <col min="7" max="7" width="12.28515625" style="8" customWidth="1"/>
    <col min="8" max="8" width="7.7109375" style="25" bestFit="1" customWidth="1"/>
    <col min="9" max="9" width="7.85546875" style="25" customWidth="1"/>
    <col min="10" max="10" width="13.5703125" style="2" bestFit="1" customWidth="1"/>
    <col min="11" max="11" width="12.42578125" style="7" customWidth="1"/>
    <col min="12" max="12" width="13.28515625" style="10" customWidth="1"/>
    <col min="13" max="13" width="12.5703125" style="11" customWidth="1"/>
    <col min="14" max="14" width="10.5703125" style="5" bestFit="1" customWidth="1"/>
    <col min="15" max="17" width="10.5703125" style="1" bestFit="1" customWidth="1"/>
    <col min="18" max="18" width="10.5703125" style="6" bestFit="1" customWidth="1"/>
    <col min="19" max="19" width="10.5703125" style="5" bestFit="1" customWidth="1"/>
    <col min="20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8" ht="31.5" customHeight="1" x14ac:dyDescent="0.25">
      <c r="A1" s="96" t="s">
        <v>90</v>
      </c>
      <c r="B1" s="97"/>
      <c r="C1" s="98"/>
      <c r="D1" s="96" t="s">
        <v>92</v>
      </c>
      <c r="E1" s="97"/>
      <c r="F1" s="97"/>
      <c r="G1" s="97"/>
      <c r="H1" s="97"/>
      <c r="I1" s="97"/>
      <c r="J1" s="98"/>
      <c r="K1" s="96" t="s">
        <v>91</v>
      </c>
      <c r="L1" s="97"/>
      <c r="M1" s="98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</row>
    <row r="2" spans="1:28" ht="18" customHeight="1" x14ac:dyDescent="0.25">
      <c r="A2" s="99" t="s">
        <v>53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8" s="2" customFormat="1" ht="45" x14ac:dyDescent="0.2">
      <c r="A3" s="28" t="s">
        <v>3</v>
      </c>
      <c r="B3" s="28" t="s">
        <v>1</v>
      </c>
      <c r="C3" s="29" t="s">
        <v>5</v>
      </c>
      <c r="D3" s="29" t="s">
        <v>48</v>
      </c>
      <c r="E3" s="29" t="s">
        <v>31</v>
      </c>
      <c r="F3" s="29" t="s">
        <v>62</v>
      </c>
      <c r="G3" s="29" t="s">
        <v>7</v>
      </c>
      <c r="H3" s="30" t="s">
        <v>4</v>
      </c>
      <c r="I3" s="31" t="s">
        <v>12</v>
      </c>
      <c r="J3" s="32" t="s">
        <v>6</v>
      </c>
      <c r="K3" s="33" t="s">
        <v>47</v>
      </c>
      <c r="L3" s="34" t="s">
        <v>0</v>
      </c>
      <c r="M3" s="30" t="s">
        <v>8</v>
      </c>
      <c r="N3" s="38" t="s">
        <v>2</v>
      </c>
      <c r="O3" s="38" t="s">
        <v>2</v>
      </c>
      <c r="P3" s="38" t="s">
        <v>2</v>
      </c>
      <c r="Q3" s="38" t="s">
        <v>2</v>
      </c>
      <c r="R3" s="38" t="s">
        <v>2</v>
      </c>
      <c r="S3" s="38" t="s">
        <v>2</v>
      </c>
      <c r="T3" s="38" t="s">
        <v>2</v>
      </c>
      <c r="U3" s="38" t="s">
        <v>2</v>
      </c>
      <c r="V3" s="38" t="s">
        <v>2</v>
      </c>
      <c r="W3" s="38" t="s">
        <v>2</v>
      </c>
      <c r="X3" s="38" t="s">
        <v>2</v>
      </c>
      <c r="Y3" s="38" t="s">
        <v>2</v>
      </c>
    </row>
    <row r="4" spans="1:28" ht="63" x14ac:dyDescent="0.25">
      <c r="A4" s="66" t="s">
        <v>84</v>
      </c>
      <c r="B4" s="67">
        <v>1</v>
      </c>
      <c r="C4" s="67">
        <v>1</v>
      </c>
      <c r="D4" s="65" t="s">
        <v>59</v>
      </c>
      <c r="E4" s="52" t="s">
        <v>49</v>
      </c>
      <c r="F4" s="26" t="s">
        <v>87</v>
      </c>
      <c r="G4" s="52" t="s">
        <v>50</v>
      </c>
      <c r="H4" s="26"/>
      <c r="I4" s="26"/>
      <c r="J4" s="72">
        <v>3097.35</v>
      </c>
      <c r="K4" s="35">
        <v>0</v>
      </c>
      <c r="L4" s="36">
        <f>K4-(SUM(N4:Y4))</f>
        <v>0</v>
      </c>
      <c r="M4" s="39" t="str">
        <f>IF(L4&lt;0,"ATENÇÃO","OK")</f>
        <v>OK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</row>
    <row r="5" spans="1:28" ht="63" x14ac:dyDescent="0.25">
      <c r="A5" s="66" t="s">
        <v>84</v>
      </c>
      <c r="B5" s="67">
        <v>2</v>
      </c>
      <c r="C5" s="67">
        <v>2</v>
      </c>
      <c r="D5" s="65" t="s">
        <v>60</v>
      </c>
      <c r="E5" s="52" t="s">
        <v>49</v>
      </c>
      <c r="F5" s="26" t="s">
        <v>88</v>
      </c>
      <c r="G5" s="52" t="s">
        <v>50</v>
      </c>
      <c r="H5" s="26"/>
      <c r="I5" s="26"/>
      <c r="J5" s="72">
        <v>4455.22</v>
      </c>
      <c r="K5" s="35">
        <v>0</v>
      </c>
      <c r="L5" s="36">
        <f>K5-(SUM(N5:Y5))</f>
        <v>0</v>
      </c>
      <c r="M5" s="39" t="str">
        <f t="shared" ref="M5:M8" si="0">IF(L5&lt;0,"ATENÇÃO","OK")</f>
        <v>OK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</row>
    <row r="6" spans="1:28" ht="63" x14ac:dyDescent="0.25">
      <c r="A6" s="66" t="s">
        <v>84</v>
      </c>
      <c r="B6" s="67">
        <v>4</v>
      </c>
      <c r="C6" s="67">
        <v>4</v>
      </c>
      <c r="D6" s="65" t="s">
        <v>81</v>
      </c>
      <c r="E6" s="52" t="s">
        <v>49</v>
      </c>
      <c r="F6" s="26" t="s">
        <v>89</v>
      </c>
      <c r="G6" s="52" t="s">
        <v>50</v>
      </c>
      <c r="H6" s="26"/>
      <c r="I6" s="26"/>
      <c r="J6" s="72">
        <v>2850</v>
      </c>
      <c r="K6" s="35">
        <v>50</v>
      </c>
      <c r="L6" s="36">
        <f>K6-(SUM(N6:Y6))</f>
        <v>50</v>
      </c>
      <c r="M6" s="39" t="str">
        <f t="shared" si="0"/>
        <v>OK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</row>
    <row r="7" spans="1:28" ht="15.75" customHeight="1" x14ac:dyDescent="0.25">
      <c r="A7" s="66" t="s">
        <v>84</v>
      </c>
      <c r="B7" s="67">
        <v>5</v>
      </c>
      <c r="C7" s="67">
        <v>5</v>
      </c>
      <c r="D7" s="65" t="s">
        <v>82</v>
      </c>
      <c r="E7" s="68" t="s">
        <v>49</v>
      </c>
      <c r="F7" s="69" t="s">
        <v>89</v>
      </c>
      <c r="G7" s="68" t="s">
        <v>50</v>
      </c>
      <c r="H7" s="69"/>
      <c r="I7" s="69"/>
      <c r="J7" s="72">
        <v>3950.21</v>
      </c>
      <c r="K7" s="35">
        <v>150</v>
      </c>
      <c r="L7" s="36">
        <f>K7-(SUM(N7:Y7))</f>
        <v>150</v>
      </c>
      <c r="M7" s="39" t="str">
        <f t="shared" si="0"/>
        <v>OK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</row>
    <row r="8" spans="1:28" ht="120" x14ac:dyDescent="0.25">
      <c r="A8" s="66" t="s">
        <v>85</v>
      </c>
      <c r="B8" s="67">
        <v>6</v>
      </c>
      <c r="C8" s="67">
        <v>6</v>
      </c>
      <c r="D8" s="65" t="s">
        <v>83</v>
      </c>
      <c r="E8" s="52" t="s">
        <v>49</v>
      </c>
      <c r="F8" s="26" t="s">
        <v>86</v>
      </c>
      <c r="G8" s="52" t="s">
        <v>50</v>
      </c>
      <c r="H8" s="26"/>
      <c r="I8" s="26"/>
      <c r="J8" s="75">
        <v>5111.76</v>
      </c>
      <c r="K8" s="35">
        <v>183</v>
      </c>
      <c r="L8" s="36">
        <f>K8-(SUM(N8:Y8))</f>
        <v>183</v>
      </c>
      <c r="M8" s="39" t="str">
        <f t="shared" si="0"/>
        <v>OK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</row>
    <row r="9" spans="1:28" x14ac:dyDescent="0.25">
      <c r="J9" s="76"/>
    </row>
    <row r="10" spans="1:28" x14ac:dyDescent="0.25">
      <c r="J10" s="76"/>
    </row>
    <row r="11" spans="1:28" x14ac:dyDescent="0.25">
      <c r="D11" s="64" t="s">
        <v>80</v>
      </c>
    </row>
    <row r="13" spans="1:28" x14ac:dyDescent="0.25">
      <c r="D13" s="27" t="s">
        <v>51</v>
      </c>
    </row>
    <row r="15" spans="1:28" ht="20.25" x14ac:dyDescent="0.25">
      <c r="A15" s="94" t="s">
        <v>61</v>
      </c>
      <c r="B15" s="94"/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</row>
    <row r="16" spans="1:28" x14ac:dyDescent="0.25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</row>
    <row r="17" spans="1:28" x14ac:dyDescent="0.25">
      <c r="A17" s="61" t="s">
        <v>70</v>
      </c>
      <c r="B17" s="53"/>
      <c r="C17" s="62"/>
      <c r="D17" s="53"/>
      <c r="E17" s="6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</row>
    <row r="18" spans="1:28" x14ac:dyDescent="0.25">
      <c r="A18" s="61" t="s">
        <v>71</v>
      </c>
      <c r="B18" s="53"/>
      <c r="C18" s="62"/>
      <c r="D18" s="53"/>
      <c r="E18" s="6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</row>
    <row r="19" spans="1:28" x14ac:dyDescent="0.25">
      <c r="A19" s="74" t="s">
        <v>72</v>
      </c>
      <c r="B19" s="53"/>
      <c r="C19" s="62"/>
      <c r="D19" s="53"/>
      <c r="E19" s="6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</row>
    <row r="20" spans="1:28" x14ac:dyDescent="0.25">
      <c r="A20" s="61" t="s">
        <v>73</v>
      </c>
      <c r="B20" s="53"/>
      <c r="C20" s="62"/>
      <c r="D20" s="53"/>
      <c r="E20" s="63"/>
      <c r="F20" s="6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</row>
    <row r="21" spans="1:28" x14ac:dyDescent="0.25">
      <c r="A21" s="61" t="s">
        <v>74</v>
      </c>
      <c r="B21" s="53"/>
      <c r="C21" s="62"/>
      <c r="D21" s="53"/>
      <c r="E21" s="63"/>
      <c r="F21" s="6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</row>
    <row r="22" spans="1:28" x14ac:dyDescent="0.25">
      <c r="A22" s="61" t="s">
        <v>75</v>
      </c>
      <c r="B22" s="53"/>
      <c r="C22" s="62"/>
      <c r="D22" s="53"/>
      <c r="E22" s="63"/>
      <c r="F22" s="6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</row>
    <row r="23" spans="1:28" x14ac:dyDescent="0.25">
      <c r="A23" s="61" t="s">
        <v>76</v>
      </c>
      <c r="B23" s="53"/>
      <c r="C23" s="62"/>
      <c r="D23" s="53"/>
      <c r="E23" s="63"/>
      <c r="F23" s="6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</row>
    <row r="24" spans="1:28" x14ac:dyDescent="0.25">
      <c r="A24" s="61" t="s">
        <v>77</v>
      </c>
      <c r="B24" s="53"/>
      <c r="C24" s="62"/>
      <c r="D24" s="53"/>
      <c r="E24" s="63"/>
      <c r="F24" s="6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</row>
    <row r="25" spans="1:28" x14ac:dyDescent="0.25">
      <c r="A25" s="61" t="s">
        <v>78</v>
      </c>
      <c r="B25" s="53"/>
      <c r="C25" s="62"/>
      <c r="D25" s="53"/>
      <c r="E25" s="63"/>
      <c r="F25" s="6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</row>
    <row r="26" spans="1:28" x14ac:dyDescent="0.25">
      <c r="A26" s="61" t="s">
        <v>79</v>
      </c>
      <c r="B26" s="53"/>
      <c r="C26" s="62"/>
      <c r="D26" s="53"/>
      <c r="E26" s="63"/>
      <c r="F26" s="6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</row>
  </sheetData>
  <mergeCells count="17">
    <mergeCell ref="S1:S2"/>
    <mergeCell ref="T1:T2"/>
    <mergeCell ref="U1:U2"/>
    <mergeCell ref="A15:AB15"/>
    <mergeCell ref="V1:V2"/>
    <mergeCell ref="A2:M2"/>
    <mergeCell ref="Q1:Q2"/>
    <mergeCell ref="R1:R2"/>
    <mergeCell ref="A1:C1"/>
    <mergeCell ref="D1:J1"/>
    <mergeCell ref="K1:M1"/>
    <mergeCell ref="N1:N2"/>
    <mergeCell ref="O1:O2"/>
    <mergeCell ref="P1:P2"/>
    <mergeCell ref="W1:W2"/>
    <mergeCell ref="X1:X2"/>
    <mergeCell ref="Y1:Y2"/>
  </mergeCells>
  <conditionalFormatting sqref="S4:Y8">
    <cfRule type="cellIs" dxfId="47" priority="4" stopIfTrue="1" operator="greaterThan">
      <formula>0</formula>
    </cfRule>
    <cfRule type="cellIs" dxfId="46" priority="5" stopIfTrue="1" operator="greaterThan">
      <formula>0</formula>
    </cfRule>
    <cfRule type="cellIs" dxfId="45" priority="6" stopIfTrue="1" operator="greaterThan">
      <formula>0</formula>
    </cfRule>
  </conditionalFormatting>
  <conditionalFormatting sqref="N4:R8">
    <cfRule type="cellIs" dxfId="44" priority="1" stopIfTrue="1" operator="greaterThan">
      <formula>0</formula>
    </cfRule>
    <cfRule type="cellIs" dxfId="43" priority="2" stopIfTrue="1" operator="greaterThan">
      <formula>0</formula>
    </cfRule>
    <cfRule type="cellIs" dxfId="4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REIT_SETIC</vt:lpstr>
      <vt:lpstr>ESAG</vt:lpstr>
      <vt:lpstr>CEART</vt:lpstr>
      <vt:lpstr>FAED</vt:lpstr>
      <vt:lpstr>CEAD</vt:lpstr>
      <vt:lpstr>CEFID</vt:lpstr>
      <vt:lpstr>CERES</vt:lpstr>
      <vt:lpstr>CEPLAN</vt:lpstr>
      <vt:lpstr>CCT</vt:lpstr>
      <vt:lpstr>CAV</vt:lpstr>
      <vt:lpstr>CEO</vt:lpstr>
      <vt:lpstr>CESFI</vt:lpstr>
      <vt:lpstr>CEAVI</vt:lpstr>
      <vt:lpstr>Projeto 02</vt:lpstr>
      <vt:lpstr>Projeto 03</vt:lpstr>
      <vt:lpstr>Projeto 10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2014-09-03T21:17:59Z</cp:lastPrinted>
  <dcterms:created xsi:type="dcterms:W3CDTF">2010-06-19T20:43:11Z</dcterms:created>
  <dcterms:modified xsi:type="dcterms:W3CDTF">2016-06-17T17:20:07Z</dcterms:modified>
</cp:coreProperties>
</file>